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60" windowWidth="28410" windowHeight="12795" tabRatio="782" activeTab="14"/>
  </bookViews>
  <sheets>
    <sheet name="Overview" sheetId="1" r:id="rId1"/>
    <sheet name="Air Compressor" sheetId="2" r:id="rId2"/>
    <sheet name="Belt Sander" sheetId="3" r:id="rId3"/>
    <sheet name="Planer" sheetId="4" r:id="rId4"/>
    <sheet name="Jointer" sheetId="5" r:id="rId5"/>
    <sheet name="Panel Saw" sheetId="6" r:id="rId6"/>
    <sheet name="Table Saw" sheetId="7" r:id="rId7"/>
    <sheet name="Shaper" sheetId="19" r:id="rId8"/>
    <sheet name="Band Saw" sheetId="8" r:id="rId9"/>
    <sheet name="Welding Area" sheetId="9" r:id="rId10"/>
    <sheet name="Paint Booth" sheetId="10" r:id="rId11"/>
    <sheet name="PowderCoating" sheetId="11" r:id="rId12"/>
    <sheet name="Ceramics" sheetId="12" r:id="rId13"/>
    <sheet name="Framing" sheetId="13" r:id="rId14"/>
    <sheet name="Metal Shop" sheetId="14" r:id="rId15"/>
    <sheet name="Dust Collector" sheetId="15" r:id="rId16"/>
    <sheet name="Bath Room" sheetId="16" r:id="rId17"/>
    <sheet name="MP Room" sheetId="17" r:id="rId18"/>
    <sheet name="Sponsers" sheetId="18" r:id="rId19"/>
  </sheets>
  <calcPr calcId="145621"/>
</workbook>
</file>

<file path=xl/calcChain.xml><?xml version="1.0" encoding="utf-8"?>
<calcChain xmlns="http://schemas.openxmlformats.org/spreadsheetml/2006/main">
  <c r="O39" i="18" l="1"/>
  <c r="L28" i="18"/>
  <c r="L35" i="18"/>
  <c r="D19" i="19"/>
  <c r="D18" i="19"/>
  <c r="D17" i="19"/>
  <c r="D16" i="19"/>
  <c r="D15" i="19"/>
  <c r="D14" i="19"/>
  <c r="D13" i="19"/>
  <c r="D12" i="19"/>
  <c r="D11" i="19"/>
  <c r="D10" i="19"/>
  <c r="D25" i="19" s="1"/>
  <c r="D9" i="19"/>
  <c r="L32" i="18"/>
  <c r="G23" i="9"/>
  <c r="G17" i="9"/>
  <c r="G20" i="9"/>
  <c r="L19" i="18"/>
  <c r="L10" i="18"/>
  <c r="L23" i="18"/>
  <c r="J5" i="9"/>
  <c r="G14" i="9"/>
  <c r="J6" i="14" l="1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5" i="14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6" i="16"/>
  <c r="D5" i="17"/>
  <c r="D22" i="17" s="1"/>
  <c r="D6" i="17"/>
  <c r="D7" i="17"/>
  <c r="D8" i="17"/>
  <c r="D9" i="17"/>
  <c r="D10" i="17"/>
  <c r="D11" i="17"/>
  <c r="D12" i="17"/>
  <c r="D13" i="17"/>
  <c r="D14" i="17"/>
  <c r="D15" i="17"/>
  <c r="D16" i="17"/>
  <c r="D17" i="17"/>
  <c r="D4" i="17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6" i="11"/>
  <c r="D9" i="10"/>
  <c r="D10" i="10"/>
  <c r="D11" i="10"/>
  <c r="D12" i="10"/>
  <c r="D13" i="10"/>
  <c r="D14" i="10"/>
  <c r="D15" i="10"/>
  <c r="D16" i="10"/>
  <c r="D17" i="10"/>
  <c r="D18" i="10"/>
  <c r="D19" i="10"/>
  <c r="D20" i="10"/>
  <c r="D8" i="10"/>
  <c r="D9" i="8"/>
  <c r="D10" i="8"/>
  <c r="D11" i="8"/>
  <c r="D12" i="8"/>
  <c r="D13" i="8"/>
  <c r="D14" i="8"/>
  <c r="D15" i="8"/>
  <c r="D16" i="8"/>
  <c r="D17" i="8"/>
  <c r="D18" i="8"/>
  <c r="D8" i="8"/>
  <c r="D8" i="7"/>
  <c r="D9" i="7"/>
  <c r="D10" i="7"/>
  <c r="D11" i="7"/>
  <c r="D12" i="7"/>
  <c r="D13" i="7"/>
  <c r="D14" i="7"/>
  <c r="D15" i="7"/>
  <c r="D16" i="7"/>
  <c r="D17" i="7"/>
  <c r="D18" i="7"/>
  <c r="D7" i="7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D10" i="5"/>
  <c r="D11" i="5"/>
  <c r="D12" i="5"/>
  <c r="D13" i="5"/>
  <c r="D14" i="5"/>
  <c r="D15" i="5"/>
  <c r="D16" i="5"/>
  <c r="D17" i="5"/>
  <c r="D18" i="5"/>
  <c r="D19" i="5"/>
  <c r="D9" i="5"/>
  <c r="D9" i="4"/>
  <c r="D10" i="4"/>
  <c r="D11" i="4"/>
  <c r="D12" i="4"/>
  <c r="D13" i="4"/>
  <c r="D14" i="4"/>
  <c r="D15" i="4"/>
  <c r="D16" i="4"/>
  <c r="D24" i="4" s="1"/>
  <c r="D17" i="4"/>
  <c r="D18" i="4"/>
  <c r="D8" i="4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8" i="3"/>
  <c r="D7" i="15"/>
  <c r="D8" i="15"/>
  <c r="D6" i="15"/>
  <c r="D10" i="15"/>
  <c r="D11" i="15"/>
  <c r="D12" i="15"/>
  <c r="D13" i="15"/>
  <c r="D14" i="15"/>
  <c r="D31" i="15" s="1"/>
  <c r="D15" i="15"/>
  <c r="D17" i="15"/>
  <c r="D18" i="15"/>
  <c r="D19" i="15"/>
  <c r="D20" i="15"/>
  <c r="D21" i="15"/>
  <c r="D22" i="15"/>
  <c r="D23" i="15"/>
  <c r="D24" i="15"/>
  <c r="D25" i="15"/>
  <c r="D26" i="15"/>
  <c r="D27" i="15"/>
  <c r="D9" i="15"/>
  <c r="C34" i="1"/>
  <c r="E13" i="2"/>
  <c r="D19" i="2"/>
  <c r="D20" i="2"/>
  <c r="D21" i="2"/>
  <c r="D22" i="2"/>
  <c r="D17" i="2"/>
  <c r="D18" i="2"/>
  <c r="D15" i="2"/>
  <c r="D16" i="2"/>
  <c r="D23" i="2"/>
  <c r="D24" i="2"/>
  <c r="D25" i="2"/>
  <c r="D26" i="2"/>
  <c r="D27" i="2"/>
  <c r="D28" i="2"/>
  <c r="D14" i="2"/>
  <c r="E29" i="2" s="1"/>
  <c r="F39" i="12"/>
  <c r="F25" i="9"/>
  <c r="D33" i="2" l="1"/>
  <c r="D26" i="10"/>
  <c r="J27" i="14"/>
  <c r="D27" i="16"/>
  <c r="D25" i="11"/>
  <c r="D24" i="8"/>
  <c r="D24" i="7"/>
  <c r="D25" i="6"/>
  <c r="D27" i="5"/>
  <c r="D31" i="3"/>
</calcChain>
</file>

<file path=xl/sharedStrings.xml><?xml version="1.0" encoding="utf-8"?>
<sst xmlns="http://schemas.openxmlformats.org/spreadsheetml/2006/main" count="343" uniqueCount="266">
  <si>
    <t>Dust Collector</t>
  </si>
  <si>
    <t>37" Belt sander</t>
  </si>
  <si>
    <t>Air Compressor</t>
  </si>
  <si>
    <t>Planer</t>
  </si>
  <si>
    <t>Jointer</t>
  </si>
  <si>
    <t>Panel Saw</t>
  </si>
  <si>
    <t>Table Saw</t>
  </si>
  <si>
    <t>Band saw</t>
  </si>
  <si>
    <t>Welding Area</t>
  </si>
  <si>
    <t>Paint Booth</t>
  </si>
  <si>
    <t>Powdercoating Ovens</t>
  </si>
  <si>
    <t>Ceramics Area</t>
  </si>
  <si>
    <t>Picture Framing</t>
  </si>
  <si>
    <t>Machine Shop</t>
  </si>
  <si>
    <t>Bath Room</t>
  </si>
  <si>
    <t>MP room</t>
  </si>
  <si>
    <t>Outside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</si>
  <si>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Electric  </t>
    </r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</si>
  <si>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run one 208V-100Amp circuit for big welder,</t>
    </r>
  </si>
  <si>
    <r>
      <t xml:space="preserve">       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i.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225’ #3 THHN Copper wire</t>
    </r>
  </si>
  <si>
    <r>
      <t xml:space="preserve">     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ii.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10x10” pull box</t>
    </r>
  </si>
  <si>
    <r>
      <t>b.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run two 208V-60 amp circuits for MIG and Plasma,</t>
    </r>
  </si>
  <si>
    <r>
      <t xml:space="preserve">       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i.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450’ #6 THHN Copper wire</t>
    </r>
  </si>
  <si>
    <r>
      <t xml:space="preserve">     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ii.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70’ 1 ¼” EMT conduit</t>
    </r>
  </si>
  <si>
    <r>
      <t xml:space="preserve">   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iii.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Nine 1 ¼” EMT splices</t>
    </r>
  </si>
  <si>
    <r>
      <t xml:space="preserve">    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iv.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Two 1 ¼” EMT connectors</t>
    </r>
  </si>
  <si>
    <r>
      <t xml:space="preserve">     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v.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Two 1 ¼” 90 bends</t>
    </r>
  </si>
  <si>
    <r>
      <t xml:space="preserve">    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vi.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Two 50amp L6-50 receptacles</t>
    </r>
  </si>
  <si>
    <r>
      <t xml:space="preserve">  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vii.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10’ ¾” EMT conduit</t>
    </r>
  </si>
  <si>
    <r>
      <t xml:space="preserve">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viii.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Four ¾” conduit connectors</t>
    </r>
  </si>
  <si>
    <r>
      <t>c.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run Two 120V-20amp circuits for utility outlets,</t>
    </r>
  </si>
  <si>
    <r>
      <t xml:space="preserve">       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i.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1110’ #12 THHN wire</t>
    </r>
  </si>
  <si>
    <r>
      <t xml:space="preserve">     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ii.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120’ ½” conduit</t>
    </r>
  </si>
  <si>
    <t xml:space="preserve">  </t>
  </si>
  <si>
    <r>
      <t>d.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run one 120V-20amp circuit for lighting (shared with Paint booth/powdercoat area)</t>
    </r>
  </si>
  <si>
    <r>
      <t xml:space="preserve">       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i.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225’ #12 THHN wire</t>
    </r>
  </si>
  <si>
    <r>
      <t xml:space="preserve">     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ii.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230’ conduit</t>
    </r>
  </si>
  <si>
    <r>
      <t>e.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Hang six LED lights and run switch</t>
    </r>
  </si>
  <si>
    <r>
      <t xml:space="preserve">       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i.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120’ #12 THHN wire</t>
    </r>
  </si>
  <si>
    <r>
      <t xml:space="preserve">     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ii.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40’ ½” EMT conduit</t>
    </r>
  </si>
  <si>
    <r>
      <t>f.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NOTE: may need additional circuit(s) for exhaust/ventilation.</t>
    </r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</si>
  <si>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Install kilns.</t>
    </r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</si>
  <si>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Run two 208Volt, 60amp circuits to kilns.</t>
    </r>
  </si>
  <si>
    <r>
      <t xml:space="preserve">                   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i.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20’ of 1” EMT conduit</t>
    </r>
  </si>
  <si>
    <r>
      <t xml:space="preserve">                 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ii.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One 1” conduit splice</t>
    </r>
  </si>
  <si>
    <r>
      <t xml:space="preserve">               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iii.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Two 1” conduit connectors</t>
    </r>
  </si>
  <si>
    <r>
      <t xml:space="preserve">                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iv.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5’ of ¾” EMT conduit</t>
    </r>
  </si>
  <si>
    <r>
      <t xml:space="preserve">                 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v.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One Junction box</t>
    </r>
  </si>
  <si>
    <r>
      <t xml:space="preserve">                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vi.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One Junction box cover</t>
    </r>
  </si>
  <si>
    <r>
      <t xml:space="preserve">              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vii.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192’ of #6 THHN Wire</t>
    </r>
  </si>
  <si>
    <r>
      <t xml:space="preserve">            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viii.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Two 50 amp receptacles</t>
    </r>
  </si>
  <si>
    <r>
      <t xml:space="preserve">                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ix.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One 50 amp plug</t>
    </r>
  </si>
  <si>
    <r>
      <t xml:space="preserve">                 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x.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5’ of 6-3 SOW Power Cord</t>
    </r>
  </si>
  <si>
    <r>
      <t xml:space="preserve">                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xi.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1” conduit straps</t>
    </r>
  </si>
  <si>
    <r>
      <t xml:space="preserve">              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xii.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Toggle bolts</t>
    </r>
  </si>
  <si>
    <r>
      <t xml:space="preserve">            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xiii.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Tapcon Concrete screws</t>
    </r>
  </si>
  <si>
    <r>
      <t xml:space="preserve">            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xiv.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Two 3/4” conduit straps</t>
    </r>
  </si>
  <si>
    <r>
      <t xml:space="preserve">              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xv.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Four ¾” conduit connectors</t>
    </r>
  </si>
  <si>
    <r>
      <t xml:space="preserve">            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xvi.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Two 60Amp QOB Breakers</t>
    </r>
  </si>
  <si>
    <r>
      <t>b.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Run two 120 Volt circuits for outlets and lights</t>
    </r>
  </si>
  <si>
    <r>
      <t xml:space="preserve">                   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i.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80’ of ½” EMT conduit</t>
    </r>
  </si>
  <si>
    <r>
      <t xml:space="preserve">                 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ii.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9 quad boxes</t>
    </r>
  </si>
  <si>
    <r>
      <t xml:space="preserve">               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iii.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Seven ½” conduit splices</t>
    </r>
  </si>
  <si>
    <r>
      <t xml:space="preserve">                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iv.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Sixteen ½” conduit connectors</t>
    </r>
  </si>
  <si>
    <r>
      <t xml:space="preserve">                 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v.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½” conduit straps</t>
    </r>
  </si>
  <si>
    <r>
      <t xml:space="preserve">                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vi.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9 ground screws</t>
    </r>
  </si>
  <si>
    <r>
      <t xml:space="preserve">              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vii.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375’ of #12 THHN wire</t>
    </r>
  </si>
  <si>
    <r>
      <t xml:space="preserve">            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viii.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Six receptacles</t>
    </r>
  </si>
  <si>
    <r>
      <t xml:space="preserve">                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ix.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Three quad cover plates</t>
    </r>
  </si>
  <si>
    <r>
      <t xml:space="preserve">                 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x.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Six 4” box covers</t>
    </r>
  </si>
  <si>
    <r>
      <t xml:space="preserve">                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xi.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Tapcon screws</t>
    </r>
  </si>
  <si>
    <r>
      <t>c.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Build base for small kiln</t>
    </r>
  </si>
  <si>
    <r>
      <t>d.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Paint Walls and Doors</t>
    </r>
  </si>
  <si>
    <r>
      <t>e.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Replace Screen for large Vent</t>
    </r>
  </si>
  <si>
    <r>
      <t>f.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Build shelves and tables</t>
    </r>
  </si>
  <si>
    <r>
      <t>g.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Reconnect water to toilet and utility sink</t>
    </r>
  </si>
  <si>
    <t>Reconnect water</t>
  </si>
  <si>
    <t>??</t>
  </si>
  <si>
    <t>Dayton 5hp Air Compressor  4XA61  230V single Phase 22 Amps (running)</t>
  </si>
  <si>
    <t>50 amp 2-pole breaker</t>
  </si>
  <si>
    <t>#8 THHN</t>
  </si>
  <si>
    <t>Shared 1" conduit with dust collection</t>
  </si>
  <si>
    <t>50' 1" conduit</t>
  </si>
  <si>
    <t>four 1" couplers</t>
  </si>
  <si>
    <t>Two 1" Connectors</t>
  </si>
  <si>
    <t>10 straps</t>
  </si>
  <si>
    <t>168' #8 THHN copper wire</t>
  </si>
  <si>
    <t>connector, weather tight</t>
  </si>
  <si>
    <t>6'  #6-3 SOOW power cord</t>
  </si>
  <si>
    <t>3/4" black pipe (16.75</t>
  </si>
  <si>
    <t>90 ft. 1" black pipe (18.96/ 10 ft)</t>
  </si>
  <si>
    <t>1" coupler</t>
  </si>
  <si>
    <t>3/4" coupler</t>
  </si>
  <si>
    <t>1-3/4" reducer</t>
  </si>
  <si>
    <t>3/4-1/2" reducer</t>
  </si>
  <si>
    <t>1/2" stub</t>
  </si>
  <si>
    <t>15 Quick disconnect</t>
  </si>
  <si>
    <t>tees</t>
  </si>
  <si>
    <t>3/4 Tee</t>
  </si>
  <si>
    <t>3/4 Ell</t>
  </si>
  <si>
    <t>1" Ell</t>
  </si>
  <si>
    <t>1" cross</t>
  </si>
  <si>
    <t>5-pack of 1/4" air line drain valves</t>
  </si>
  <si>
    <t>1" Tee</t>
  </si>
  <si>
    <t>Estimated Total</t>
  </si>
  <si>
    <t>Dan Therm 20hp Dust collection system S-056-450-CW</t>
  </si>
  <si>
    <t>230V 3-Phase  51 amps running</t>
  </si>
  <si>
    <t>60 amp 3-pole breaker</t>
  </si>
  <si>
    <t>#6 THHN</t>
  </si>
  <si>
    <t>Sack-crete</t>
  </si>
  <si>
    <t>#6 THHN Copper Wire</t>
  </si>
  <si>
    <t>3/4" Conduit</t>
  </si>
  <si>
    <t>Liqui-tite 3/4" water proof flexible conduit</t>
  </si>
  <si>
    <t>Liqui-tite 3/4" connectors</t>
  </si>
  <si>
    <t>Sono Tube forms, 6" dia X 48"</t>
  </si>
  <si>
    <t>estimate of ductwork needed</t>
  </si>
  <si>
    <t>Oliver 37", 20 hp, M5380-001       220V 3-phase, 54.7amps</t>
  </si>
  <si>
    <t>60 amp 3-pole breraker</t>
  </si>
  <si>
    <t>#6 THHN copper wire</t>
  </si>
  <si>
    <t>1" conduit 10' lengths</t>
  </si>
  <si>
    <t>6-4 SOOW cable</t>
  </si>
  <si>
    <t>NOTE: this conduit also carries the 220V single phase circuit for the table saw and a 10 ga 3-phase circuit for the planer</t>
  </si>
  <si>
    <t>1" couplers</t>
  </si>
  <si>
    <t>1" connectors</t>
  </si>
  <si>
    <t>Strain relief</t>
  </si>
  <si>
    <t>Oliver 20" Planer, 10hp M4455-205-HCH  230V 3-phase, 26 amps</t>
  </si>
  <si>
    <t>30amp 3-pole breaker</t>
  </si>
  <si>
    <t>#10 THHN copper wire</t>
  </si>
  <si>
    <t>#10 THHN wire</t>
  </si>
  <si>
    <t>10-4 SOOW cord</t>
  </si>
  <si>
    <t>Strain Relief</t>
  </si>
  <si>
    <t>Oliver 12" Jointer  2 HP 4255  220 3-phase, 13 amps</t>
  </si>
  <si>
    <t>20 amp 3-pole breaker</t>
  </si>
  <si>
    <t>#12 THHN copper wire</t>
  </si>
  <si>
    <t>#12 THHN</t>
  </si>
  <si>
    <t>1/2" EMT conduit, 10'</t>
  </si>
  <si>
    <t>1/2" couplers</t>
  </si>
  <si>
    <t>1/2" connectors</t>
  </si>
  <si>
    <t>straps</t>
  </si>
  <si>
    <t>NOTE: this circuit shares the conduit with the Panel saw</t>
  </si>
  <si>
    <t>20AMP 3-phase breaker</t>
  </si>
  <si>
    <t>Milwaukee Panel Saw 6480-20   120V, 15 amps</t>
  </si>
  <si>
    <t>20amp single phase breaker</t>
  </si>
  <si>
    <t>#12 THHN Copper Wire</t>
  </si>
  <si>
    <t>NOTE: this machine shares a conduit with the Jointer</t>
  </si>
  <si>
    <t>#12 THHN wire</t>
  </si>
  <si>
    <t>strain relief</t>
  </si>
  <si>
    <t>12-3 SOOW cord</t>
  </si>
  <si>
    <t>Delta Tablesaw 34-802X  230V single phase, 12.4 amps</t>
  </si>
  <si>
    <t>20 amp 2-pole breaker</t>
  </si>
  <si>
    <t xml:space="preserve">#12 THHN </t>
  </si>
  <si>
    <t>12-3 SOOW Cord</t>
  </si>
  <si>
    <t>box</t>
  </si>
  <si>
    <t>Cover</t>
  </si>
  <si>
    <t>receptacles</t>
  </si>
  <si>
    <t>Oliver 20" Band Saw, 5hp 230V 3-phase, 12.4 amps</t>
  </si>
  <si>
    <t>20 amp 3-phase breaker</t>
  </si>
  <si>
    <t>1/2" conduit</t>
  </si>
  <si>
    <t>20 amp 3-pole Breaker</t>
  </si>
  <si>
    <t>connectors</t>
  </si>
  <si>
    <t>couplers</t>
  </si>
  <si>
    <t>12-4 SOOW cord</t>
  </si>
  <si>
    <t>NOTE: shared conduit with Belt sander and table saw</t>
  </si>
  <si>
    <t>Note this machine shares a conduit with the Planer and 37" Belt Sander</t>
  </si>
  <si>
    <t>NOTE: Shared conduit with Shaper</t>
  </si>
  <si>
    <t>Global Finishing Systems Paint Booth  208V 3-phase 8.3 amps</t>
  </si>
  <si>
    <t>3/4" conduit</t>
  </si>
  <si>
    <t>#12 THHN wire.</t>
  </si>
  <si>
    <t>two 60 amp circuits</t>
  </si>
  <si>
    <t>#6 THHN Wire</t>
  </si>
  <si>
    <t>6-50R 50 amp receptacle</t>
  </si>
  <si>
    <t>1" conduit</t>
  </si>
  <si>
    <t>3/4 " connectors</t>
  </si>
  <si>
    <t>60 amp breakers (used)</t>
  </si>
  <si>
    <t>straps 1"</t>
  </si>
  <si>
    <t>straps 3/4"</t>
  </si>
  <si>
    <t>paint ceiling</t>
  </si>
  <si>
    <t>replace eyehooks with longer one</t>
  </si>
  <si>
    <t xml:space="preserve"> finish skylights and access door</t>
  </si>
  <si>
    <t>finish drywall on mezzanine ceiling</t>
  </si>
  <si>
    <t xml:space="preserve"> Install window AC unit</t>
  </si>
  <si>
    <t xml:space="preserve"> finish walls and paint</t>
  </si>
  <si>
    <t xml:space="preserve"> install baseboard &amp; door trim</t>
  </si>
  <si>
    <t>paint trim</t>
  </si>
  <si>
    <t xml:space="preserve"> install elect. cover plates</t>
  </si>
  <si>
    <t xml:space="preserve"> install Exit Signs</t>
  </si>
  <si>
    <t>Sand and finish taping on ceiling</t>
  </si>
  <si>
    <t>install water heater</t>
  </si>
  <si>
    <t xml:space="preserve"> install hot water piping</t>
  </si>
  <si>
    <t>install sink</t>
  </si>
  <si>
    <t>install baseboard</t>
  </si>
  <si>
    <t>touch up paint around window and other drywall repairs</t>
  </si>
  <si>
    <t>paint door and trim</t>
  </si>
  <si>
    <t>install elect. Cover plates</t>
  </si>
  <si>
    <t>install mirror</t>
  </si>
  <si>
    <t>build box to protect water valve</t>
  </si>
  <si>
    <t>install grab handles over toilet</t>
  </si>
  <si>
    <t>Bathroom</t>
  </si>
  <si>
    <t>I've tried to be reasonably detailed but as with all estimates it is a best guess. We may be able to save a bit here and there and we will no doubt discover</t>
  </si>
  <si>
    <t>additional expenses as we go.</t>
  </si>
  <si>
    <t>This spreadsheet estimates the cost to complete the installation of the listed machines and/or renovations at Makersmiths - Purcellville.</t>
  </si>
  <si>
    <t>Gorton Mill</t>
  </si>
  <si>
    <t>Bridgeport Mill</t>
  </si>
  <si>
    <t>Enco Mill/Drill</t>
  </si>
  <si>
    <t>9" SouthBend Lathe</t>
  </si>
  <si>
    <t>13" Southbend Lathe</t>
  </si>
  <si>
    <t>Wilton Drill Press</t>
  </si>
  <si>
    <t>Delta disc/Belt Sander</t>
  </si>
  <si>
    <t>Greybar heated parts cleaner</t>
  </si>
  <si>
    <t>Queen City Grinder</t>
  </si>
  <si>
    <t>120V</t>
  </si>
  <si>
    <t>220V single Phase</t>
  </si>
  <si>
    <t>220V three phase</t>
  </si>
  <si>
    <t>Monarch Lathe</t>
  </si>
  <si>
    <t>Horizontal Band saw</t>
  </si>
  <si>
    <t>Jet sliding table Band saw</t>
  </si>
  <si>
    <t>Horizontal Mill</t>
  </si>
  <si>
    <t>3/4 conduit</t>
  </si>
  <si>
    <t>1/2 conduit</t>
  </si>
  <si>
    <t>conduit</t>
  </si>
  <si>
    <t>20 amp 3-p breakers</t>
  </si>
  <si>
    <t>20A 1-p breakers</t>
  </si>
  <si>
    <t>12-4 SOOw</t>
  </si>
  <si>
    <t>12-3 SOOW</t>
  </si>
  <si>
    <t>connector &amp; couplers</t>
  </si>
  <si>
    <t>Circuit</t>
  </si>
  <si>
    <t>Conduit Size</t>
  </si>
  <si>
    <t>Machines</t>
  </si>
  <si>
    <t>1 1/4"</t>
  </si>
  <si>
    <t>Welder</t>
  </si>
  <si>
    <t>MIG Welder</t>
  </si>
  <si>
    <t>Plasma</t>
  </si>
  <si>
    <t>Location</t>
  </si>
  <si>
    <t>Welding</t>
  </si>
  <si>
    <t>3/4"</t>
  </si>
  <si>
    <t>Lights</t>
  </si>
  <si>
    <t>Welding &amp; Powdercoat</t>
  </si>
  <si>
    <t>wire size</t>
  </si>
  <si>
    <t># of wires</t>
  </si>
  <si>
    <t>Outlets</t>
  </si>
  <si>
    <t xml:space="preserve">Welding </t>
  </si>
  <si>
    <t>Powdercoat</t>
  </si>
  <si>
    <t>Paint &amp; Powdercoat</t>
  </si>
  <si>
    <t>1"</t>
  </si>
  <si>
    <t>PC Oven 1</t>
  </si>
  <si>
    <t>PC Oven 2</t>
  </si>
  <si>
    <t>Belt Sander</t>
  </si>
  <si>
    <t>Planner</t>
  </si>
  <si>
    <t>1/2"</t>
  </si>
  <si>
    <t>Bandsaw</t>
  </si>
  <si>
    <t>Shaper</t>
  </si>
  <si>
    <t>Woodworking</t>
  </si>
  <si>
    <t>Metalworking</t>
  </si>
  <si>
    <t>3-3</t>
  </si>
  <si>
    <t>6-6</t>
  </si>
  <si>
    <t>4-12</t>
  </si>
  <si>
    <t>3-8</t>
  </si>
  <si>
    <t>4-6</t>
  </si>
  <si>
    <t>7-10</t>
  </si>
  <si>
    <t>12-12</t>
  </si>
  <si>
    <t>7-12</t>
  </si>
  <si>
    <t>shaper</t>
  </si>
  <si>
    <t>Green Room</t>
  </si>
  <si>
    <t>AC &amp; baseboard</t>
  </si>
  <si>
    <t>Priority</t>
  </si>
  <si>
    <t>Surface Grinder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</si>
</sst>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 vertical="center" indent="4"/>
    </xf>
    <xf numFmtId="0" fontId="0" fillId="0" borderId="0" xfId="0" applyAlignment="1">
      <alignment horizontal="left" vertical="center" indent="9"/>
    </xf>
    <xf numFmtId="0" fontId="1" fillId="0" borderId="0" xfId="0" applyFont="1" applyAlignment="1">
      <alignment horizontal="left" vertical="center" indent="13"/>
    </xf>
    <xf numFmtId="0" fontId="0" fillId="0" borderId="0" xfId="0" applyAlignment="1">
      <alignment horizontal="left" vertical="center" indent="13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 vertical="center" indent="6"/>
    </xf>
    <xf numFmtId="0" fontId="0" fillId="0" borderId="0" xfId="0" applyAlignment="1">
      <alignment horizontal="left" vertical="center" indent="11"/>
    </xf>
    <xf numFmtId="0" fontId="1" fillId="0" borderId="0" xfId="0" applyFont="1" applyAlignment="1">
      <alignment horizontal="left" vertical="center" indent="15"/>
    </xf>
    <xf numFmtId="0" fontId="0" fillId="0" borderId="0" xfId="0" applyAlignment="1">
      <alignment horizontal="left" vertical="center" indent="15"/>
    </xf>
    <xf numFmtId="2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4"/>
  <sheetViews>
    <sheetView topLeftCell="A8" zoomScale="200" zoomScaleNormal="200" workbookViewId="0">
      <selection activeCell="G30" sqref="G30"/>
    </sheetView>
  </sheetViews>
  <sheetFormatPr defaultRowHeight="15" x14ac:dyDescent="0.25"/>
  <cols>
    <col min="1" max="1" width="18" bestFit="1" customWidth="1"/>
    <col min="3" max="3" width="9" style="11"/>
  </cols>
  <sheetData>
    <row r="3" spans="1:3" x14ac:dyDescent="0.45">
      <c r="A3" t="s">
        <v>200</v>
      </c>
    </row>
    <row r="4" spans="1:3" x14ac:dyDescent="0.45">
      <c r="A4" t="s">
        <v>198</v>
      </c>
    </row>
    <row r="5" spans="1:3" x14ac:dyDescent="0.45">
      <c r="A5" t="s">
        <v>199</v>
      </c>
    </row>
    <row r="9" spans="1:3" x14ac:dyDescent="0.45">
      <c r="A9" t="s">
        <v>2</v>
      </c>
      <c r="C9" s="11">
        <v>1165.69</v>
      </c>
    </row>
    <row r="10" spans="1:3" x14ac:dyDescent="0.45">
      <c r="A10" t="s">
        <v>0</v>
      </c>
      <c r="C10" s="11">
        <v>880</v>
      </c>
    </row>
    <row r="11" spans="1:3" x14ac:dyDescent="0.45">
      <c r="A11" t="s">
        <v>1</v>
      </c>
      <c r="C11" s="11">
        <v>451.76</v>
      </c>
    </row>
    <row r="12" spans="1:3" x14ac:dyDescent="0.45">
      <c r="A12" t="s">
        <v>3</v>
      </c>
      <c r="C12" s="11">
        <v>215.96</v>
      </c>
    </row>
    <row r="13" spans="1:3" x14ac:dyDescent="0.45">
      <c r="A13" t="s">
        <v>4</v>
      </c>
      <c r="C13" s="11">
        <v>133.31</v>
      </c>
    </row>
    <row r="14" spans="1:3" x14ac:dyDescent="0.45">
      <c r="A14" t="s">
        <v>5</v>
      </c>
      <c r="C14" s="11">
        <v>85.77</v>
      </c>
    </row>
    <row r="15" spans="1:3" x14ac:dyDescent="0.45">
      <c r="A15" t="s">
        <v>6</v>
      </c>
      <c r="C15" s="11">
        <v>94.88</v>
      </c>
    </row>
    <row r="16" spans="1:3" x14ac:dyDescent="0.45">
      <c r="A16" t="s">
        <v>7</v>
      </c>
      <c r="C16" s="11">
        <v>157.80000000000001</v>
      </c>
    </row>
    <row r="17" spans="1:3" x14ac:dyDescent="0.45">
      <c r="A17" t="s">
        <v>8</v>
      </c>
      <c r="C17" s="6">
        <v>1345.83</v>
      </c>
    </row>
    <row r="18" spans="1:3" x14ac:dyDescent="0.45">
      <c r="A18" t="s">
        <v>9</v>
      </c>
      <c r="C18" s="11">
        <v>59.49</v>
      </c>
    </row>
    <row r="19" spans="1:3" x14ac:dyDescent="0.45">
      <c r="A19" t="s">
        <v>10</v>
      </c>
      <c r="C19" s="11">
        <v>498.73</v>
      </c>
    </row>
    <row r="20" spans="1:3" x14ac:dyDescent="0.45">
      <c r="A20" t="s">
        <v>13</v>
      </c>
      <c r="C20" s="11">
        <v>678.9</v>
      </c>
    </row>
    <row r="21" spans="1:3" x14ac:dyDescent="0.45">
      <c r="A21" t="s">
        <v>11</v>
      </c>
      <c r="C21" s="11">
        <v>530</v>
      </c>
    </row>
    <row r="22" spans="1:3" x14ac:dyDescent="0.45">
      <c r="A22" t="s">
        <v>12</v>
      </c>
      <c r="C22" s="11" t="s">
        <v>77</v>
      </c>
    </row>
    <row r="24" spans="1:3" x14ac:dyDescent="0.45">
      <c r="A24" t="s">
        <v>14</v>
      </c>
      <c r="C24" s="11">
        <v>370</v>
      </c>
    </row>
    <row r="25" spans="1:3" x14ac:dyDescent="0.45">
      <c r="A25" t="s">
        <v>15</v>
      </c>
      <c r="C25" s="11">
        <v>657.12</v>
      </c>
    </row>
    <row r="26" spans="1:3" x14ac:dyDescent="0.45">
      <c r="A26" t="s">
        <v>16</v>
      </c>
    </row>
    <row r="34" spans="1:3" x14ac:dyDescent="0.25">
      <c r="A34" t="s">
        <v>104</v>
      </c>
      <c r="C34" s="11">
        <f>SUM(C9:C33)</f>
        <v>7325.2399999999989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G23" sqref="G23"/>
    </sheetView>
  </sheetViews>
  <sheetFormatPr defaultRowHeight="15" x14ac:dyDescent="0.25"/>
  <cols>
    <col min="5" max="5" width="47.7109375" customWidth="1"/>
    <col min="6" max="6" width="9" style="6"/>
  </cols>
  <sheetData>
    <row r="1" spans="1:10" x14ac:dyDescent="0.25">
      <c r="A1" s="1" t="s">
        <v>17</v>
      </c>
    </row>
    <row r="2" spans="1:10" x14ac:dyDescent="0.25">
      <c r="A2" s="2" t="s">
        <v>18</v>
      </c>
    </row>
    <row r="3" spans="1:10" x14ac:dyDescent="0.25">
      <c r="A3" s="3" t="s">
        <v>19</v>
      </c>
      <c r="F3" s="6">
        <v>299.52999999999997</v>
      </c>
      <c r="I3">
        <v>299.52999999999997</v>
      </c>
    </row>
    <row r="4" spans="1:10" x14ac:dyDescent="0.25">
      <c r="A4" s="3" t="s">
        <v>20</v>
      </c>
      <c r="I4">
        <v>723.2</v>
      </c>
    </row>
    <row r="5" spans="1:10" x14ac:dyDescent="0.25">
      <c r="A5" s="2" t="s">
        <v>21</v>
      </c>
      <c r="J5">
        <f>SUM(I3:I4)</f>
        <v>1022.73</v>
      </c>
    </row>
    <row r="6" spans="1:10" x14ac:dyDescent="0.25">
      <c r="A6" s="3" t="s">
        <v>22</v>
      </c>
      <c r="F6" s="6">
        <v>531.97</v>
      </c>
    </row>
    <row r="7" spans="1:10" x14ac:dyDescent="0.25">
      <c r="A7" s="3" t="s">
        <v>23</v>
      </c>
      <c r="F7" s="6">
        <v>100.64</v>
      </c>
    </row>
    <row r="8" spans="1:10" x14ac:dyDescent="0.25">
      <c r="A8" s="3" t="s">
        <v>24</v>
      </c>
      <c r="F8" s="6">
        <v>18.98</v>
      </c>
    </row>
    <row r="9" spans="1:10" x14ac:dyDescent="0.25">
      <c r="A9" s="3" t="s">
        <v>25</v>
      </c>
      <c r="F9" s="6">
        <v>3.15</v>
      </c>
    </row>
    <row r="10" spans="1:10" x14ac:dyDescent="0.25">
      <c r="A10" s="3" t="s">
        <v>26</v>
      </c>
      <c r="F10" s="6">
        <v>28.75</v>
      </c>
    </row>
    <row r="11" spans="1:10" x14ac:dyDescent="0.25">
      <c r="A11" s="3" t="s">
        <v>27</v>
      </c>
      <c r="F11" s="6">
        <v>32</v>
      </c>
    </row>
    <row r="12" spans="1:10" x14ac:dyDescent="0.25">
      <c r="A12" s="3" t="s">
        <v>28</v>
      </c>
      <c r="F12" s="6">
        <v>5.15</v>
      </c>
    </row>
    <row r="13" spans="1:10" x14ac:dyDescent="0.25">
      <c r="A13" s="3" t="s">
        <v>29</v>
      </c>
      <c r="F13" s="6">
        <v>2.56</v>
      </c>
    </row>
    <row r="14" spans="1:10" x14ac:dyDescent="0.25">
      <c r="A14" s="2" t="s">
        <v>30</v>
      </c>
      <c r="G14" s="6">
        <f>SUM(F6:F13)</f>
        <v>723.19999999999993</v>
      </c>
    </row>
    <row r="15" spans="1:10" x14ac:dyDescent="0.25">
      <c r="A15" s="3" t="s">
        <v>31</v>
      </c>
      <c r="F15" s="6">
        <v>143.38999999999999</v>
      </c>
    </row>
    <row r="16" spans="1:10" x14ac:dyDescent="0.25">
      <c r="A16" s="3" t="s">
        <v>32</v>
      </c>
      <c r="F16" s="6">
        <v>39.6</v>
      </c>
      <c r="G16" s="4" t="s">
        <v>33</v>
      </c>
    </row>
    <row r="17" spans="1:7" x14ac:dyDescent="0.25">
      <c r="A17" s="2" t="s">
        <v>34</v>
      </c>
      <c r="G17" s="6">
        <f>SUM(F15:F16)</f>
        <v>182.98999999999998</v>
      </c>
    </row>
    <row r="18" spans="1:7" x14ac:dyDescent="0.25">
      <c r="A18" s="3" t="s">
        <v>35</v>
      </c>
      <c r="F18" s="6">
        <v>29.07</v>
      </c>
    </row>
    <row r="19" spans="1:7" x14ac:dyDescent="0.25">
      <c r="A19" s="3" t="s">
        <v>36</v>
      </c>
      <c r="F19" s="6">
        <v>80.83</v>
      </c>
    </row>
    <row r="20" spans="1:7" x14ac:dyDescent="0.25">
      <c r="A20" s="2" t="s">
        <v>37</v>
      </c>
      <c r="G20" s="6">
        <f>SUM(F18:F19)</f>
        <v>109.9</v>
      </c>
    </row>
    <row r="21" spans="1:7" x14ac:dyDescent="0.25">
      <c r="A21" s="3" t="s">
        <v>38</v>
      </c>
      <c r="F21" s="6">
        <v>16.149999999999999</v>
      </c>
    </row>
    <row r="22" spans="1:7" x14ac:dyDescent="0.25">
      <c r="A22" s="3" t="s">
        <v>39</v>
      </c>
      <c r="F22" s="6">
        <v>14.06</v>
      </c>
    </row>
    <row r="23" spans="1:7" x14ac:dyDescent="0.25">
      <c r="A23" s="2" t="s">
        <v>40</v>
      </c>
      <c r="G23" s="6">
        <f>SUM(F21:F22)</f>
        <v>30.21</v>
      </c>
    </row>
    <row r="24" spans="1:7" ht="14.25" x14ac:dyDescent="0.45">
      <c r="A24" s="5"/>
    </row>
    <row r="25" spans="1:7" ht="14.25" x14ac:dyDescent="0.45">
      <c r="F25" s="6">
        <f>SUM(F1:F24)</f>
        <v>1345.8299999999997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B17" sqref="B17"/>
    </sheetView>
  </sheetViews>
  <sheetFormatPr defaultRowHeight="15" x14ac:dyDescent="0.25"/>
  <cols>
    <col min="2" max="2" width="22" customWidth="1"/>
    <col min="4" max="4" width="9" style="11"/>
  </cols>
  <sheetData>
    <row r="1" spans="1:4" x14ac:dyDescent="0.45">
      <c r="A1" t="s">
        <v>165</v>
      </c>
    </row>
    <row r="2" spans="1:4" x14ac:dyDescent="0.45">
      <c r="A2" t="s">
        <v>132</v>
      </c>
    </row>
    <row r="3" spans="1:4" x14ac:dyDescent="0.45">
      <c r="A3" t="s">
        <v>145</v>
      </c>
    </row>
    <row r="8" spans="1:4" x14ac:dyDescent="0.45">
      <c r="A8">
        <v>5</v>
      </c>
      <c r="B8" t="s">
        <v>166</v>
      </c>
      <c r="C8">
        <v>5.15</v>
      </c>
      <c r="D8" s="11">
        <f>SUM(A8*C8)</f>
        <v>25.75</v>
      </c>
    </row>
    <row r="9" spans="1:4" x14ac:dyDescent="0.45">
      <c r="A9">
        <v>4</v>
      </c>
      <c r="B9" t="s">
        <v>160</v>
      </c>
      <c r="C9">
        <v>0.36</v>
      </c>
      <c r="D9" s="11">
        <f t="shared" ref="D9:D20" si="0">SUM(A9*C9)</f>
        <v>1.44</v>
      </c>
    </row>
    <row r="10" spans="1:4" x14ac:dyDescent="0.45">
      <c r="A10">
        <v>2</v>
      </c>
      <c r="B10" t="s">
        <v>159</v>
      </c>
      <c r="C10">
        <v>0.6</v>
      </c>
      <c r="D10" s="11">
        <f t="shared" si="0"/>
        <v>1.2</v>
      </c>
    </row>
    <row r="11" spans="1:4" x14ac:dyDescent="0.45">
      <c r="A11">
        <v>200</v>
      </c>
      <c r="B11" t="s">
        <v>167</v>
      </c>
      <c r="C11">
        <v>0.12130000000000001</v>
      </c>
      <c r="D11" s="11">
        <f t="shared" si="0"/>
        <v>24.26</v>
      </c>
    </row>
    <row r="12" spans="1:4" x14ac:dyDescent="0.45">
      <c r="A12">
        <v>6</v>
      </c>
      <c r="B12" t="s">
        <v>161</v>
      </c>
      <c r="C12">
        <v>1.1399999999999999</v>
      </c>
      <c r="D12" s="11">
        <f t="shared" si="0"/>
        <v>6.84</v>
      </c>
    </row>
    <row r="13" spans="1:4" x14ac:dyDescent="0.45">
      <c r="D13" s="11">
        <f t="shared" si="0"/>
        <v>0</v>
      </c>
    </row>
    <row r="14" spans="1:4" x14ac:dyDescent="0.45">
      <c r="D14" s="11">
        <f t="shared" si="0"/>
        <v>0</v>
      </c>
    </row>
    <row r="15" spans="1:4" x14ac:dyDescent="0.45">
      <c r="D15" s="11">
        <f t="shared" si="0"/>
        <v>0</v>
      </c>
    </row>
    <row r="16" spans="1:4" x14ac:dyDescent="0.45">
      <c r="D16" s="11">
        <f t="shared" si="0"/>
        <v>0</v>
      </c>
    </row>
    <row r="17" spans="4:4" x14ac:dyDescent="0.45">
      <c r="D17" s="11">
        <f t="shared" si="0"/>
        <v>0</v>
      </c>
    </row>
    <row r="18" spans="4:4" x14ac:dyDescent="0.45">
      <c r="D18" s="11">
        <f t="shared" si="0"/>
        <v>0</v>
      </c>
    </row>
    <row r="19" spans="4:4" x14ac:dyDescent="0.45">
      <c r="D19" s="11">
        <f t="shared" si="0"/>
        <v>0</v>
      </c>
    </row>
    <row r="20" spans="4:4" x14ac:dyDescent="0.45">
      <c r="D20" s="11">
        <f t="shared" si="0"/>
        <v>0</v>
      </c>
    </row>
    <row r="26" spans="4:4" x14ac:dyDescent="0.45">
      <c r="D26" s="11">
        <f>SUM(D8:D25)</f>
        <v>59.490000000000009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B21" sqref="B21"/>
    </sheetView>
  </sheetViews>
  <sheetFormatPr defaultRowHeight="15" x14ac:dyDescent="0.25"/>
  <cols>
    <col min="2" max="2" width="22" customWidth="1"/>
    <col min="4" max="4" width="9" style="11"/>
  </cols>
  <sheetData>
    <row r="1" spans="1:4" x14ac:dyDescent="0.45">
      <c r="A1" t="s">
        <v>10</v>
      </c>
    </row>
    <row r="2" spans="1:4" x14ac:dyDescent="0.45">
      <c r="A2" t="s">
        <v>168</v>
      </c>
    </row>
    <row r="6" spans="1:4" x14ac:dyDescent="0.45">
      <c r="A6">
        <v>2</v>
      </c>
      <c r="B6" t="s">
        <v>173</v>
      </c>
      <c r="C6">
        <v>35</v>
      </c>
      <c r="D6" s="11">
        <f>SUM(A6*C6)</f>
        <v>70</v>
      </c>
    </row>
    <row r="7" spans="1:4" x14ac:dyDescent="0.45">
      <c r="A7">
        <v>360</v>
      </c>
      <c r="B7" t="s">
        <v>169</v>
      </c>
      <c r="C7">
        <v>0.93</v>
      </c>
      <c r="D7" s="11">
        <f t="shared" ref="D7:D19" si="0">SUM(A7*C7)</f>
        <v>334.8</v>
      </c>
    </row>
    <row r="8" spans="1:4" x14ac:dyDescent="0.45">
      <c r="A8">
        <v>2</v>
      </c>
      <c r="B8" t="s">
        <v>170</v>
      </c>
      <c r="C8">
        <v>11.98</v>
      </c>
      <c r="D8" s="11">
        <f t="shared" si="0"/>
        <v>23.96</v>
      </c>
    </row>
    <row r="9" spans="1:4" x14ac:dyDescent="0.45">
      <c r="A9">
        <v>6</v>
      </c>
      <c r="B9" t="s">
        <v>171</v>
      </c>
      <c r="C9">
        <v>8.25</v>
      </c>
      <c r="D9" s="11">
        <f t="shared" si="0"/>
        <v>49.5</v>
      </c>
    </row>
    <row r="10" spans="1:4" x14ac:dyDescent="0.45">
      <c r="A10">
        <v>2</v>
      </c>
      <c r="B10" t="s">
        <v>159</v>
      </c>
      <c r="C10">
        <v>0.98</v>
      </c>
      <c r="D10" s="11">
        <f t="shared" si="0"/>
        <v>1.96</v>
      </c>
    </row>
    <row r="11" spans="1:4" x14ac:dyDescent="0.45">
      <c r="A11">
        <v>4</v>
      </c>
      <c r="B11" t="s">
        <v>160</v>
      </c>
      <c r="C11">
        <v>0.98</v>
      </c>
      <c r="D11" s="11">
        <f t="shared" si="0"/>
        <v>3.92</v>
      </c>
    </row>
    <row r="12" spans="1:4" x14ac:dyDescent="0.45">
      <c r="A12">
        <v>4</v>
      </c>
      <c r="B12" t="s">
        <v>172</v>
      </c>
      <c r="C12">
        <v>0.6</v>
      </c>
      <c r="D12" s="11">
        <f t="shared" si="0"/>
        <v>2.4</v>
      </c>
    </row>
    <row r="13" spans="1:4" x14ac:dyDescent="0.45">
      <c r="A13">
        <v>1</v>
      </c>
      <c r="B13" t="s">
        <v>166</v>
      </c>
      <c r="C13">
        <v>5.15</v>
      </c>
      <c r="D13" s="11">
        <f t="shared" si="0"/>
        <v>5.15</v>
      </c>
    </row>
    <row r="14" spans="1:4" x14ac:dyDescent="0.45">
      <c r="A14">
        <v>12</v>
      </c>
      <c r="B14" t="s">
        <v>174</v>
      </c>
      <c r="C14">
        <v>0.44</v>
      </c>
      <c r="D14" s="11">
        <f t="shared" si="0"/>
        <v>5.28</v>
      </c>
    </row>
    <row r="15" spans="1:4" x14ac:dyDescent="0.45">
      <c r="A15">
        <v>4</v>
      </c>
      <c r="B15" t="s">
        <v>175</v>
      </c>
      <c r="C15">
        <v>0.44</v>
      </c>
      <c r="D15" s="11">
        <f t="shared" si="0"/>
        <v>1.76</v>
      </c>
    </row>
    <row r="16" spans="1:4" x14ac:dyDescent="0.45">
      <c r="D16" s="11">
        <f t="shared" si="0"/>
        <v>0</v>
      </c>
    </row>
    <row r="17" spans="4:4" x14ac:dyDescent="0.45">
      <c r="D17" s="11">
        <f t="shared" si="0"/>
        <v>0</v>
      </c>
    </row>
    <row r="18" spans="4:4" x14ac:dyDescent="0.45">
      <c r="D18" s="11">
        <f t="shared" si="0"/>
        <v>0</v>
      </c>
    </row>
    <row r="19" spans="4:4" x14ac:dyDescent="0.45">
      <c r="D19" s="11">
        <f t="shared" si="0"/>
        <v>0</v>
      </c>
    </row>
    <row r="25" spans="4:4" x14ac:dyDescent="0.45">
      <c r="D25" s="11">
        <f>SUM(D6:D24)</f>
        <v>498.7299999999999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I39" sqref="I39"/>
    </sheetView>
  </sheetViews>
  <sheetFormatPr defaultRowHeight="15" x14ac:dyDescent="0.25"/>
  <cols>
    <col min="4" max="4" width="25" bestFit="1" customWidth="1"/>
    <col min="5" max="5" width="27" bestFit="1" customWidth="1"/>
    <col min="6" max="6" width="9" style="11"/>
  </cols>
  <sheetData>
    <row r="1" spans="1:6" x14ac:dyDescent="0.25">
      <c r="A1" s="7" t="s">
        <v>41</v>
      </c>
    </row>
    <row r="2" spans="1:6" x14ac:dyDescent="0.25">
      <c r="A2" s="8" t="s">
        <v>42</v>
      </c>
    </row>
    <row r="3" spans="1:6" x14ac:dyDescent="0.25">
      <c r="A3" s="9" t="s">
        <v>43</v>
      </c>
      <c r="F3" s="11">
        <v>26.3</v>
      </c>
    </row>
    <row r="4" spans="1:6" x14ac:dyDescent="0.25">
      <c r="A4" s="9" t="s">
        <v>44</v>
      </c>
      <c r="F4" s="11">
        <v>2.4500000000000002</v>
      </c>
    </row>
    <row r="5" spans="1:6" x14ac:dyDescent="0.25">
      <c r="A5" s="9" t="s">
        <v>45</v>
      </c>
      <c r="F5" s="11">
        <v>4.9000000000000004</v>
      </c>
    </row>
    <row r="6" spans="1:6" x14ac:dyDescent="0.25">
      <c r="A6" s="9" t="s">
        <v>46</v>
      </c>
      <c r="F6" s="11">
        <v>5.15</v>
      </c>
    </row>
    <row r="7" spans="1:6" x14ac:dyDescent="0.25">
      <c r="A7" s="9" t="s">
        <v>47</v>
      </c>
      <c r="F7" s="11">
        <v>3.95</v>
      </c>
    </row>
    <row r="8" spans="1:6" x14ac:dyDescent="0.25">
      <c r="A8" s="9" t="s">
        <v>48</v>
      </c>
      <c r="F8" s="11">
        <v>0.99</v>
      </c>
    </row>
    <row r="9" spans="1:6" x14ac:dyDescent="0.25">
      <c r="A9" s="9" t="s">
        <v>49</v>
      </c>
      <c r="F9" s="11">
        <v>192</v>
      </c>
    </row>
    <row r="10" spans="1:6" x14ac:dyDescent="0.25">
      <c r="A10" s="9" t="s">
        <v>50</v>
      </c>
      <c r="F10" s="11">
        <v>26</v>
      </c>
    </row>
    <row r="11" spans="1:6" x14ac:dyDescent="0.25">
      <c r="A11" s="9" t="s">
        <v>51</v>
      </c>
      <c r="F11" s="11">
        <v>18</v>
      </c>
    </row>
    <row r="12" spans="1:6" x14ac:dyDescent="0.25">
      <c r="A12" s="9" t="s">
        <v>52</v>
      </c>
      <c r="F12" s="11">
        <v>11</v>
      </c>
    </row>
    <row r="13" spans="1:6" x14ac:dyDescent="0.25">
      <c r="A13" s="9" t="s">
        <v>53</v>
      </c>
      <c r="F13" s="11">
        <v>2.89</v>
      </c>
    </row>
    <row r="14" spans="1:6" x14ac:dyDescent="0.25">
      <c r="A14" s="9" t="s">
        <v>54</v>
      </c>
      <c r="F14" s="11">
        <v>1.49</v>
      </c>
    </row>
    <row r="15" spans="1:6" x14ac:dyDescent="0.25">
      <c r="A15" s="9" t="s">
        <v>55</v>
      </c>
      <c r="F15" s="11">
        <v>4.4800000000000004</v>
      </c>
    </row>
    <row r="16" spans="1:6" x14ac:dyDescent="0.25">
      <c r="A16" s="9" t="s">
        <v>56</v>
      </c>
      <c r="F16" s="11">
        <v>2.89</v>
      </c>
    </row>
    <row r="17" spans="1:6" x14ac:dyDescent="0.25">
      <c r="A17" s="9" t="s">
        <v>57</v>
      </c>
      <c r="F17" s="11">
        <v>4.5999999999999996</v>
      </c>
    </row>
    <row r="18" spans="1:6" x14ac:dyDescent="0.25">
      <c r="A18" s="9" t="s">
        <v>58</v>
      </c>
      <c r="F18" s="11">
        <v>70</v>
      </c>
    </row>
    <row r="19" spans="1:6" x14ac:dyDescent="0.25">
      <c r="A19" s="8" t="s">
        <v>59</v>
      </c>
    </row>
    <row r="20" spans="1:6" x14ac:dyDescent="0.25">
      <c r="A20" s="9" t="s">
        <v>60</v>
      </c>
      <c r="F20" s="11">
        <v>26.4</v>
      </c>
    </row>
    <row r="21" spans="1:6" x14ac:dyDescent="0.25">
      <c r="A21" s="9" t="s">
        <v>61</v>
      </c>
      <c r="F21" s="11">
        <v>37.71</v>
      </c>
    </row>
    <row r="22" spans="1:6" x14ac:dyDescent="0.25">
      <c r="A22" s="9" t="s">
        <v>62</v>
      </c>
      <c r="F22" s="11">
        <v>1.4</v>
      </c>
    </row>
    <row r="23" spans="1:6" x14ac:dyDescent="0.25">
      <c r="A23" s="9" t="s">
        <v>63</v>
      </c>
      <c r="F23" s="11">
        <v>3.2</v>
      </c>
    </row>
    <row r="24" spans="1:6" x14ac:dyDescent="0.25">
      <c r="A24" s="9" t="s">
        <v>64</v>
      </c>
      <c r="F24" s="11">
        <v>2.89</v>
      </c>
    </row>
    <row r="25" spans="1:6" x14ac:dyDescent="0.25">
      <c r="A25" s="9" t="s">
        <v>65</v>
      </c>
    </row>
    <row r="26" spans="1:6" x14ac:dyDescent="0.25">
      <c r="A26" s="9" t="s">
        <v>66</v>
      </c>
      <c r="F26" s="11">
        <v>45.49</v>
      </c>
    </row>
    <row r="27" spans="1:6" x14ac:dyDescent="0.25">
      <c r="A27" s="9" t="s">
        <v>67</v>
      </c>
      <c r="F27" s="11">
        <v>15.18</v>
      </c>
    </row>
    <row r="28" spans="1:6" x14ac:dyDescent="0.25">
      <c r="A28" s="9" t="s">
        <v>68</v>
      </c>
      <c r="F28" s="11">
        <v>5.64</v>
      </c>
    </row>
    <row r="29" spans="1:6" x14ac:dyDescent="0.25">
      <c r="A29" s="9" t="s">
        <v>69</v>
      </c>
      <c r="F29" s="11">
        <v>5.94</v>
      </c>
    </row>
    <row r="30" spans="1:6" x14ac:dyDescent="0.25">
      <c r="A30" s="9" t="s">
        <v>70</v>
      </c>
      <c r="F30" s="11">
        <v>9.06</v>
      </c>
    </row>
    <row r="31" spans="1:6" ht="14.25" x14ac:dyDescent="0.45">
      <c r="A31" s="10"/>
    </row>
    <row r="32" spans="1:6" x14ac:dyDescent="0.25">
      <c r="A32" s="8" t="s">
        <v>71</v>
      </c>
      <c r="F32" s="11" t="s">
        <v>77</v>
      </c>
    </row>
    <row r="33" spans="1:6" x14ac:dyDescent="0.25">
      <c r="A33" s="8" t="s">
        <v>72</v>
      </c>
      <c r="F33" s="11" t="s">
        <v>77</v>
      </c>
    </row>
    <row r="34" spans="1:6" x14ac:dyDescent="0.25">
      <c r="A34" s="8" t="s">
        <v>73</v>
      </c>
      <c r="F34" s="11" t="s">
        <v>77</v>
      </c>
    </row>
    <row r="35" spans="1:6" x14ac:dyDescent="0.25">
      <c r="A35" s="8" t="s">
        <v>74</v>
      </c>
      <c r="F35" s="11" t="s">
        <v>77</v>
      </c>
    </row>
    <row r="36" spans="1:6" x14ac:dyDescent="0.25">
      <c r="A36" s="8" t="s">
        <v>75</v>
      </c>
      <c r="C36" t="s">
        <v>76</v>
      </c>
      <c r="D36" s="8"/>
      <c r="F36" s="11" t="s">
        <v>77</v>
      </c>
    </row>
    <row r="39" spans="1:6" ht="14.25" x14ac:dyDescent="0.45">
      <c r="F39" s="11">
        <f>SUM(F1:F38)</f>
        <v>530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27"/>
  <sheetViews>
    <sheetView tabSelected="1" workbookViewId="0">
      <selection activeCell="C7" sqref="C6:C7"/>
    </sheetView>
  </sheetViews>
  <sheetFormatPr defaultRowHeight="15" x14ac:dyDescent="0.25"/>
  <cols>
    <col min="2" max="2" width="18.5703125" customWidth="1"/>
    <col min="8" max="8" width="15.28515625" customWidth="1"/>
  </cols>
  <sheetData>
    <row r="5" spans="2:10" x14ac:dyDescent="0.45">
      <c r="B5" t="s">
        <v>201</v>
      </c>
      <c r="C5" t="s">
        <v>212</v>
      </c>
      <c r="J5">
        <f>SUM(G5*I5)</f>
        <v>0</v>
      </c>
    </row>
    <row r="6" spans="2:10" x14ac:dyDescent="0.45">
      <c r="B6" t="s">
        <v>202</v>
      </c>
      <c r="C6" t="s">
        <v>212</v>
      </c>
      <c r="G6">
        <v>1440</v>
      </c>
      <c r="H6" t="s">
        <v>134</v>
      </c>
      <c r="I6">
        <v>0.12130000000000001</v>
      </c>
      <c r="J6">
        <f t="shared" ref="J6:J23" si="0">SUM(G6*I6)</f>
        <v>174.672</v>
      </c>
    </row>
    <row r="7" spans="2:10" x14ac:dyDescent="0.45">
      <c r="B7" t="s">
        <v>265</v>
      </c>
      <c r="C7" t="s">
        <v>212</v>
      </c>
    </row>
    <row r="8" spans="2:10" x14ac:dyDescent="0.45">
      <c r="B8" t="s">
        <v>209</v>
      </c>
      <c r="C8" t="s">
        <v>212</v>
      </c>
      <c r="G8">
        <v>10</v>
      </c>
      <c r="H8" t="s">
        <v>217</v>
      </c>
      <c r="I8">
        <v>5.15</v>
      </c>
      <c r="J8">
        <f t="shared" si="0"/>
        <v>51.5</v>
      </c>
    </row>
    <row r="9" spans="2:10" x14ac:dyDescent="0.45">
      <c r="B9" t="s">
        <v>206</v>
      </c>
      <c r="C9" t="s">
        <v>212</v>
      </c>
      <c r="G9">
        <v>2</v>
      </c>
      <c r="H9" t="s">
        <v>220</v>
      </c>
      <c r="I9">
        <v>37.5</v>
      </c>
      <c r="J9">
        <f t="shared" si="0"/>
        <v>75</v>
      </c>
    </row>
    <row r="10" spans="2:10" x14ac:dyDescent="0.45">
      <c r="B10" t="s">
        <v>213</v>
      </c>
      <c r="C10" t="s">
        <v>212</v>
      </c>
      <c r="G10">
        <v>40</v>
      </c>
      <c r="H10" t="s">
        <v>222</v>
      </c>
      <c r="I10">
        <v>1.1399999999999999</v>
      </c>
      <c r="J10">
        <f t="shared" si="0"/>
        <v>45.599999999999994</v>
      </c>
    </row>
    <row r="11" spans="2:10" x14ac:dyDescent="0.45">
      <c r="B11" t="s">
        <v>216</v>
      </c>
      <c r="C11" t="s">
        <v>212</v>
      </c>
      <c r="G11">
        <v>30</v>
      </c>
      <c r="H11" t="s">
        <v>138</v>
      </c>
      <c r="I11">
        <v>0.36</v>
      </c>
      <c r="J11">
        <f t="shared" si="0"/>
        <v>10.799999999999999</v>
      </c>
    </row>
    <row r="12" spans="2:10" x14ac:dyDescent="0.45">
      <c r="H12" t="s">
        <v>224</v>
      </c>
      <c r="I12">
        <v>0.6</v>
      </c>
      <c r="J12">
        <f t="shared" si="0"/>
        <v>0</v>
      </c>
    </row>
    <row r="13" spans="2:10" x14ac:dyDescent="0.45">
      <c r="B13" t="s">
        <v>205</v>
      </c>
      <c r="C13" t="s">
        <v>211</v>
      </c>
      <c r="G13">
        <v>360</v>
      </c>
      <c r="H13" t="s">
        <v>134</v>
      </c>
      <c r="I13">
        <v>0.12130000000000001</v>
      </c>
      <c r="J13">
        <f t="shared" si="0"/>
        <v>43.667999999999999</v>
      </c>
    </row>
    <row r="14" spans="2:10" x14ac:dyDescent="0.45">
      <c r="B14" t="s">
        <v>207</v>
      </c>
      <c r="C14" t="s">
        <v>211</v>
      </c>
      <c r="G14">
        <v>6</v>
      </c>
      <c r="H14" t="s">
        <v>218</v>
      </c>
      <c r="I14">
        <v>3.3</v>
      </c>
      <c r="J14">
        <f t="shared" si="0"/>
        <v>19.799999999999997</v>
      </c>
    </row>
    <row r="15" spans="2:10" x14ac:dyDescent="0.45">
      <c r="B15" t="s">
        <v>208</v>
      </c>
      <c r="C15" t="s">
        <v>211</v>
      </c>
      <c r="G15">
        <v>2</v>
      </c>
      <c r="H15" t="s">
        <v>221</v>
      </c>
      <c r="I15">
        <v>30</v>
      </c>
      <c r="J15">
        <f t="shared" si="0"/>
        <v>60</v>
      </c>
    </row>
    <row r="16" spans="2:10" x14ac:dyDescent="0.45">
      <c r="J16">
        <f t="shared" si="0"/>
        <v>0</v>
      </c>
    </row>
    <row r="17" spans="2:10" x14ac:dyDescent="0.45">
      <c r="B17" t="s">
        <v>203</v>
      </c>
      <c r="C17" t="s">
        <v>210</v>
      </c>
      <c r="G17">
        <v>1200</v>
      </c>
      <c r="H17" t="s">
        <v>134</v>
      </c>
      <c r="I17">
        <v>0.12130000000000001</v>
      </c>
      <c r="J17">
        <f t="shared" si="0"/>
        <v>145.56</v>
      </c>
    </row>
    <row r="18" spans="2:10" x14ac:dyDescent="0.45">
      <c r="B18" t="s">
        <v>204</v>
      </c>
      <c r="C18" t="s">
        <v>210</v>
      </c>
      <c r="G18">
        <v>9</v>
      </c>
      <c r="H18" t="s">
        <v>219</v>
      </c>
      <c r="I18">
        <v>3.3</v>
      </c>
      <c r="J18">
        <f t="shared" si="0"/>
        <v>29.7</v>
      </c>
    </row>
    <row r="19" spans="2:10" x14ac:dyDescent="0.45">
      <c r="B19" t="s">
        <v>214</v>
      </c>
      <c r="C19" t="s">
        <v>210</v>
      </c>
      <c r="J19">
        <f t="shared" si="0"/>
        <v>0</v>
      </c>
    </row>
    <row r="20" spans="2:10" x14ac:dyDescent="0.45">
      <c r="B20" t="s">
        <v>215</v>
      </c>
      <c r="C20" t="s">
        <v>210</v>
      </c>
      <c r="J20">
        <f t="shared" si="0"/>
        <v>0</v>
      </c>
    </row>
    <row r="21" spans="2:10" x14ac:dyDescent="0.45">
      <c r="G21">
        <v>20</v>
      </c>
      <c r="H21" t="s">
        <v>223</v>
      </c>
      <c r="I21">
        <v>0.67</v>
      </c>
      <c r="J21">
        <f t="shared" si="0"/>
        <v>13.4</v>
      </c>
    </row>
    <row r="22" spans="2:10" x14ac:dyDescent="0.45">
      <c r="G22">
        <v>20</v>
      </c>
      <c r="H22" t="s">
        <v>224</v>
      </c>
      <c r="I22">
        <v>0.22</v>
      </c>
      <c r="J22">
        <f t="shared" si="0"/>
        <v>4.4000000000000004</v>
      </c>
    </row>
    <row r="23" spans="2:10" x14ac:dyDescent="0.45">
      <c r="G23">
        <v>30</v>
      </c>
      <c r="H23" t="s">
        <v>138</v>
      </c>
      <c r="I23">
        <v>0.16</v>
      </c>
      <c r="J23">
        <f t="shared" si="0"/>
        <v>4.8</v>
      </c>
    </row>
    <row r="27" spans="2:10" x14ac:dyDescent="0.45">
      <c r="J27">
        <f>SUM(J5:J26)</f>
        <v>678.90000000000009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H25" sqref="H25"/>
    </sheetView>
  </sheetViews>
  <sheetFormatPr defaultRowHeight="15" x14ac:dyDescent="0.25"/>
  <cols>
    <col min="2" max="2" width="34.28515625" customWidth="1"/>
    <col min="4" max="4" width="9" style="11"/>
  </cols>
  <sheetData>
    <row r="1" spans="1:4" x14ac:dyDescent="0.45">
      <c r="A1" t="s">
        <v>105</v>
      </c>
    </row>
    <row r="2" spans="1:4" x14ac:dyDescent="0.45">
      <c r="A2" t="s">
        <v>106</v>
      </c>
    </row>
    <row r="3" spans="1:4" x14ac:dyDescent="0.45">
      <c r="A3" t="s">
        <v>107</v>
      </c>
    </row>
    <row r="4" spans="1:4" x14ac:dyDescent="0.45">
      <c r="A4" t="s">
        <v>108</v>
      </c>
    </row>
    <row r="6" spans="1:4" x14ac:dyDescent="0.45">
      <c r="A6">
        <v>12</v>
      </c>
      <c r="B6" t="s">
        <v>109</v>
      </c>
      <c r="C6">
        <v>3.45</v>
      </c>
      <c r="D6" s="11">
        <f>SUM(A6*C6)</f>
        <v>41.400000000000006</v>
      </c>
    </row>
    <row r="7" spans="1:4" x14ac:dyDescent="0.45">
      <c r="A7">
        <v>4</v>
      </c>
      <c r="B7" t="s">
        <v>114</v>
      </c>
      <c r="C7">
        <v>5.45</v>
      </c>
      <c r="D7" s="11">
        <f t="shared" ref="D7:D8" si="0">SUM(A7*C7)</f>
        <v>21.8</v>
      </c>
    </row>
    <row r="8" spans="1:4" x14ac:dyDescent="0.45">
      <c r="D8" s="11">
        <f t="shared" si="0"/>
        <v>0</v>
      </c>
    </row>
    <row r="9" spans="1:4" x14ac:dyDescent="0.45">
      <c r="A9">
        <v>264</v>
      </c>
      <c r="B9" t="s">
        <v>110</v>
      </c>
      <c r="C9">
        <v>0.93</v>
      </c>
      <c r="D9" s="11">
        <f>SUM(A9*C9)</f>
        <v>245.52</v>
      </c>
    </row>
    <row r="10" spans="1:4" x14ac:dyDescent="0.45">
      <c r="A10">
        <v>2</v>
      </c>
      <c r="B10" t="s">
        <v>111</v>
      </c>
      <c r="C10">
        <v>5.15</v>
      </c>
      <c r="D10" s="11">
        <f t="shared" ref="D10:D27" si="1">SUM(A10*C10)</f>
        <v>10.3</v>
      </c>
    </row>
    <row r="11" spans="1:4" x14ac:dyDescent="0.45">
      <c r="A11">
        <v>1</v>
      </c>
      <c r="B11" t="s">
        <v>112</v>
      </c>
      <c r="C11">
        <v>54.32</v>
      </c>
      <c r="D11" s="11">
        <f t="shared" si="1"/>
        <v>54.32</v>
      </c>
    </row>
    <row r="12" spans="1:4" x14ac:dyDescent="0.45">
      <c r="A12">
        <v>2</v>
      </c>
      <c r="B12" t="s">
        <v>113</v>
      </c>
      <c r="C12">
        <v>3.33</v>
      </c>
      <c r="D12" s="11">
        <f t="shared" si="1"/>
        <v>6.66</v>
      </c>
    </row>
    <row r="13" spans="1:4" x14ac:dyDescent="0.45">
      <c r="D13" s="11">
        <f t="shared" si="1"/>
        <v>0</v>
      </c>
    </row>
    <row r="14" spans="1:4" x14ac:dyDescent="0.45">
      <c r="D14" s="11">
        <f t="shared" si="1"/>
        <v>0</v>
      </c>
    </row>
    <row r="15" spans="1:4" x14ac:dyDescent="0.45">
      <c r="D15" s="11">
        <f t="shared" si="1"/>
        <v>0</v>
      </c>
    </row>
    <row r="16" spans="1:4" x14ac:dyDescent="0.45">
      <c r="B16" t="s">
        <v>115</v>
      </c>
      <c r="D16" s="11">
        <v>500</v>
      </c>
    </row>
    <row r="17" spans="4:4" x14ac:dyDescent="0.45">
      <c r="D17" s="11">
        <f t="shared" si="1"/>
        <v>0</v>
      </c>
    </row>
    <row r="18" spans="4:4" x14ac:dyDescent="0.45">
      <c r="D18" s="11">
        <f t="shared" si="1"/>
        <v>0</v>
      </c>
    </row>
    <row r="19" spans="4:4" x14ac:dyDescent="0.45">
      <c r="D19" s="11">
        <f t="shared" si="1"/>
        <v>0</v>
      </c>
    </row>
    <row r="20" spans="4:4" x14ac:dyDescent="0.45">
      <c r="D20" s="11">
        <f t="shared" si="1"/>
        <v>0</v>
      </c>
    </row>
    <row r="21" spans="4:4" x14ac:dyDescent="0.45">
      <c r="D21" s="11">
        <f t="shared" si="1"/>
        <v>0</v>
      </c>
    </row>
    <row r="22" spans="4:4" x14ac:dyDescent="0.45">
      <c r="D22" s="11">
        <f t="shared" si="1"/>
        <v>0</v>
      </c>
    </row>
    <row r="23" spans="4:4" x14ac:dyDescent="0.45">
      <c r="D23" s="11">
        <f t="shared" si="1"/>
        <v>0</v>
      </c>
    </row>
    <row r="24" spans="4:4" x14ac:dyDescent="0.45">
      <c r="D24" s="11">
        <f t="shared" si="1"/>
        <v>0</v>
      </c>
    </row>
    <row r="25" spans="4:4" x14ac:dyDescent="0.45">
      <c r="D25" s="11">
        <f t="shared" si="1"/>
        <v>0</v>
      </c>
    </row>
    <row r="26" spans="4:4" x14ac:dyDescent="0.45">
      <c r="D26" s="11">
        <f t="shared" si="1"/>
        <v>0</v>
      </c>
    </row>
    <row r="27" spans="4:4" x14ac:dyDescent="0.45">
      <c r="D27" s="11">
        <f t="shared" si="1"/>
        <v>0</v>
      </c>
    </row>
    <row r="31" spans="4:4" x14ac:dyDescent="0.45">
      <c r="D31" s="11">
        <f>SUM(D6:D30)</f>
        <v>880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/>
  </sheetViews>
  <sheetFormatPr defaultRowHeight="15" x14ac:dyDescent="0.25"/>
  <cols>
    <col min="2" max="2" width="45.7109375" customWidth="1"/>
    <col min="4" max="4" width="9" style="11"/>
  </cols>
  <sheetData>
    <row r="1" spans="1:4" x14ac:dyDescent="0.45">
      <c r="A1" t="s">
        <v>197</v>
      </c>
    </row>
    <row r="6" spans="1:4" x14ac:dyDescent="0.45">
      <c r="A6">
        <v>1</v>
      </c>
      <c r="B6" t="s">
        <v>187</v>
      </c>
      <c r="C6">
        <v>150</v>
      </c>
      <c r="D6" s="11">
        <f>SUM(A6*C6)</f>
        <v>150</v>
      </c>
    </row>
    <row r="7" spans="1:4" x14ac:dyDescent="0.45">
      <c r="B7" t="s">
        <v>188</v>
      </c>
      <c r="D7" s="11">
        <f t="shared" ref="D7:D20" si="0">SUM(A7*C7)</f>
        <v>0</v>
      </c>
    </row>
    <row r="8" spans="1:4" x14ac:dyDescent="0.45">
      <c r="A8">
        <v>1</v>
      </c>
      <c r="B8" t="s">
        <v>189</v>
      </c>
      <c r="C8">
        <v>100</v>
      </c>
      <c r="D8" s="11">
        <f t="shared" si="0"/>
        <v>100</v>
      </c>
    </row>
    <row r="9" spans="1:4" x14ac:dyDescent="0.45">
      <c r="B9" t="s">
        <v>190</v>
      </c>
      <c r="D9" s="11">
        <f t="shared" si="0"/>
        <v>0</v>
      </c>
    </row>
    <row r="10" spans="1:4" x14ac:dyDescent="0.45">
      <c r="B10" t="s">
        <v>176</v>
      </c>
      <c r="D10" s="11">
        <f t="shared" si="0"/>
        <v>0</v>
      </c>
    </row>
    <row r="11" spans="1:4" x14ac:dyDescent="0.45">
      <c r="B11" t="s">
        <v>191</v>
      </c>
      <c r="D11" s="11">
        <f t="shared" si="0"/>
        <v>0</v>
      </c>
    </row>
    <row r="12" spans="1:4" x14ac:dyDescent="0.45">
      <c r="B12" t="s">
        <v>192</v>
      </c>
      <c r="D12" s="11">
        <f t="shared" si="0"/>
        <v>0</v>
      </c>
    </row>
    <row r="13" spans="1:4" x14ac:dyDescent="0.45">
      <c r="B13" t="s">
        <v>193</v>
      </c>
      <c r="D13" s="11">
        <f t="shared" si="0"/>
        <v>0</v>
      </c>
    </row>
    <row r="14" spans="1:4" x14ac:dyDescent="0.45">
      <c r="A14">
        <v>1</v>
      </c>
      <c r="B14" t="s">
        <v>194</v>
      </c>
      <c r="D14" s="11">
        <f t="shared" si="0"/>
        <v>0</v>
      </c>
    </row>
    <row r="15" spans="1:4" x14ac:dyDescent="0.45">
      <c r="B15" t="s">
        <v>195</v>
      </c>
      <c r="D15" s="11">
        <f t="shared" si="0"/>
        <v>0</v>
      </c>
    </row>
    <row r="16" spans="1:4" x14ac:dyDescent="0.45">
      <c r="A16">
        <v>2</v>
      </c>
      <c r="B16" t="s">
        <v>196</v>
      </c>
      <c r="C16">
        <v>60</v>
      </c>
      <c r="D16" s="11">
        <f t="shared" si="0"/>
        <v>120</v>
      </c>
    </row>
    <row r="17" spans="4:4" x14ac:dyDescent="0.45">
      <c r="D17" s="11">
        <f t="shared" si="0"/>
        <v>0</v>
      </c>
    </row>
    <row r="18" spans="4:4" x14ac:dyDescent="0.45">
      <c r="D18" s="11">
        <f t="shared" si="0"/>
        <v>0</v>
      </c>
    </row>
    <row r="19" spans="4:4" x14ac:dyDescent="0.45">
      <c r="D19" s="11">
        <f t="shared" si="0"/>
        <v>0</v>
      </c>
    </row>
    <row r="20" spans="4:4" x14ac:dyDescent="0.45">
      <c r="D20" s="11">
        <f t="shared" si="0"/>
        <v>0</v>
      </c>
    </row>
    <row r="27" spans="4:4" x14ac:dyDescent="0.45">
      <c r="D27" s="11">
        <f>SUM(D6:D26)</f>
        <v>370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22"/>
  <sheetViews>
    <sheetView workbookViewId="0">
      <selection activeCell="B19" sqref="B19"/>
    </sheetView>
  </sheetViews>
  <sheetFormatPr defaultRowHeight="15" x14ac:dyDescent="0.25"/>
  <cols>
    <col min="2" max="2" width="28.7109375" customWidth="1"/>
    <col min="4" max="4" width="9" style="11"/>
  </cols>
  <sheetData>
    <row r="4" spans="1:4" x14ac:dyDescent="0.45">
      <c r="B4" t="s">
        <v>186</v>
      </c>
      <c r="D4" s="11">
        <f>SUM(A4*C4)</f>
        <v>0</v>
      </c>
    </row>
    <row r="5" spans="1:4" x14ac:dyDescent="0.45">
      <c r="B5" t="s">
        <v>176</v>
      </c>
      <c r="D5" s="11">
        <f t="shared" ref="D5:D17" si="0">SUM(A5*C5)</f>
        <v>0</v>
      </c>
    </row>
    <row r="6" spans="1:4" x14ac:dyDescent="0.45">
      <c r="A6">
        <v>1</v>
      </c>
      <c r="B6" t="s">
        <v>177</v>
      </c>
      <c r="C6" s="11">
        <v>20</v>
      </c>
      <c r="D6" s="11">
        <f t="shared" si="0"/>
        <v>20</v>
      </c>
    </row>
    <row r="7" spans="1:4" x14ac:dyDescent="0.45">
      <c r="B7" t="s">
        <v>178</v>
      </c>
      <c r="D7" s="11">
        <f t="shared" si="0"/>
        <v>0</v>
      </c>
    </row>
    <row r="8" spans="1:4" x14ac:dyDescent="0.45">
      <c r="B8" t="s">
        <v>179</v>
      </c>
      <c r="D8" s="11">
        <f t="shared" si="0"/>
        <v>0</v>
      </c>
    </row>
    <row r="9" spans="1:4" x14ac:dyDescent="0.45">
      <c r="A9">
        <v>1</v>
      </c>
      <c r="B9" t="s">
        <v>180</v>
      </c>
      <c r="C9" s="11">
        <v>400</v>
      </c>
      <c r="D9" s="11">
        <f t="shared" si="0"/>
        <v>400</v>
      </c>
    </row>
    <row r="10" spans="1:4" x14ac:dyDescent="0.45">
      <c r="B10" t="s">
        <v>181</v>
      </c>
      <c r="D10" s="11">
        <f t="shared" si="0"/>
        <v>0</v>
      </c>
    </row>
    <row r="11" spans="1:4" x14ac:dyDescent="0.45">
      <c r="A11">
        <v>13</v>
      </c>
      <c r="B11" t="s">
        <v>182</v>
      </c>
      <c r="C11">
        <v>18.239999999999998</v>
      </c>
      <c r="D11" s="11">
        <f t="shared" si="0"/>
        <v>237.11999999999998</v>
      </c>
    </row>
    <row r="12" spans="1:4" x14ac:dyDescent="0.45">
      <c r="B12" t="s">
        <v>183</v>
      </c>
      <c r="D12" s="11">
        <f t="shared" si="0"/>
        <v>0</v>
      </c>
    </row>
    <row r="13" spans="1:4" x14ac:dyDescent="0.45">
      <c r="B13" t="s">
        <v>184</v>
      </c>
      <c r="D13" s="11">
        <f t="shared" si="0"/>
        <v>0</v>
      </c>
    </row>
    <row r="14" spans="1:4" x14ac:dyDescent="0.45">
      <c r="B14" t="s">
        <v>185</v>
      </c>
      <c r="D14" s="11">
        <f t="shared" si="0"/>
        <v>0</v>
      </c>
    </row>
    <row r="15" spans="1:4" x14ac:dyDescent="0.45">
      <c r="D15" s="11">
        <f t="shared" si="0"/>
        <v>0</v>
      </c>
    </row>
    <row r="16" spans="1:4" x14ac:dyDescent="0.45">
      <c r="D16" s="11">
        <f t="shared" si="0"/>
        <v>0</v>
      </c>
    </row>
    <row r="17" spans="4:4" x14ac:dyDescent="0.45">
      <c r="D17" s="11">
        <f t="shared" si="0"/>
        <v>0</v>
      </c>
    </row>
    <row r="22" spans="4:4" x14ac:dyDescent="0.45">
      <c r="D22" s="11">
        <f>SUM(D4:D21)</f>
        <v>657.12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zoomScale="200" zoomScaleNormal="200" workbookViewId="0">
      <selection activeCell="A12" sqref="A12:L14"/>
    </sheetView>
  </sheetViews>
  <sheetFormatPr defaultRowHeight="15" x14ac:dyDescent="0.25"/>
  <cols>
    <col min="2" max="2" width="9.140625" style="12"/>
    <col min="3" max="3" width="12" style="12" bestFit="1" customWidth="1"/>
    <col min="4" max="4" width="11.5703125" bestFit="1" customWidth="1"/>
    <col min="5" max="5" width="21.7109375" bestFit="1" customWidth="1"/>
    <col min="6" max="7" width="9.140625" style="12"/>
    <col min="9" max="9" width="9.140625" style="13"/>
    <col min="12" max="12" width="9.140625" style="11"/>
  </cols>
  <sheetData>
    <row r="1" spans="1:15" x14ac:dyDescent="0.25">
      <c r="A1" t="s">
        <v>264</v>
      </c>
      <c r="B1" s="12" t="s">
        <v>225</v>
      </c>
      <c r="C1" s="12" t="s">
        <v>226</v>
      </c>
      <c r="D1" t="s">
        <v>227</v>
      </c>
      <c r="E1" t="s">
        <v>232</v>
      </c>
      <c r="F1" s="12" t="s">
        <v>238</v>
      </c>
      <c r="G1" s="12" t="s">
        <v>237</v>
      </c>
    </row>
    <row r="3" spans="1:15" x14ac:dyDescent="0.25">
      <c r="B3" s="12">
        <v>1</v>
      </c>
      <c r="C3" s="12" t="s">
        <v>228</v>
      </c>
      <c r="D3" t="s">
        <v>229</v>
      </c>
      <c r="E3" t="s">
        <v>233</v>
      </c>
      <c r="F3" s="12">
        <v>3</v>
      </c>
      <c r="G3" s="12">
        <v>3</v>
      </c>
      <c r="I3" s="13" t="s">
        <v>253</v>
      </c>
    </row>
    <row r="4" spans="1:15" x14ac:dyDescent="0.25">
      <c r="D4" t="s">
        <v>230</v>
      </c>
      <c r="E4" t="s">
        <v>233</v>
      </c>
      <c r="F4" s="12">
        <v>3</v>
      </c>
      <c r="G4" s="12">
        <v>6</v>
      </c>
      <c r="I4" s="13" t="s">
        <v>254</v>
      </c>
    </row>
    <row r="5" spans="1:15" x14ac:dyDescent="0.25">
      <c r="D5" t="s">
        <v>231</v>
      </c>
      <c r="E5" t="s">
        <v>233</v>
      </c>
      <c r="F5" s="12">
        <v>3</v>
      </c>
      <c r="G5" s="12">
        <v>6</v>
      </c>
      <c r="L5" s="11">
        <v>1022.73</v>
      </c>
      <c r="O5">
        <v>1022.73</v>
      </c>
    </row>
    <row r="6" spans="1:15" ht="15.75" customHeight="1" x14ac:dyDescent="0.25"/>
    <row r="7" spans="1:15" x14ac:dyDescent="0.25">
      <c r="B7" s="12">
        <v>2</v>
      </c>
      <c r="C7" s="12" t="s">
        <v>243</v>
      </c>
      <c r="D7" t="s">
        <v>9</v>
      </c>
      <c r="E7" t="s">
        <v>242</v>
      </c>
      <c r="F7" s="12">
        <v>4</v>
      </c>
      <c r="G7" s="12">
        <v>12</v>
      </c>
      <c r="I7" s="13" t="s">
        <v>255</v>
      </c>
      <c r="K7">
        <v>59.49</v>
      </c>
    </row>
    <row r="8" spans="1:15" x14ac:dyDescent="0.25">
      <c r="D8" t="s">
        <v>244</v>
      </c>
      <c r="E8" t="s">
        <v>242</v>
      </c>
      <c r="F8" s="12">
        <v>3</v>
      </c>
      <c r="G8" s="12">
        <v>6</v>
      </c>
      <c r="I8" s="13" t="s">
        <v>254</v>
      </c>
      <c r="K8">
        <v>498.73</v>
      </c>
    </row>
    <row r="9" spans="1:15" x14ac:dyDescent="0.25">
      <c r="D9" t="s">
        <v>245</v>
      </c>
      <c r="E9" t="s">
        <v>242</v>
      </c>
      <c r="F9" s="12">
        <v>3</v>
      </c>
      <c r="G9" s="12">
        <v>6</v>
      </c>
    </row>
    <row r="10" spans="1:15" x14ac:dyDescent="0.25">
      <c r="L10" s="11">
        <f>SUM(K7:K9)</f>
        <v>558.22</v>
      </c>
      <c r="O10">
        <v>558.22</v>
      </c>
    </row>
    <row r="14" spans="1:15" x14ac:dyDescent="0.25">
      <c r="O14">
        <v>498.73</v>
      </c>
    </row>
    <row r="17" spans="2:15" x14ac:dyDescent="0.25">
      <c r="B17" s="12">
        <v>4</v>
      </c>
      <c r="C17" s="12" t="s">
        <v>243</v>
      </c>
      <c r="D17" t="s">
        <v>2</v>
      </c>
      <c r="E17" t="s">
        <v>16</v>
      </c>
      <c r="F17" s="12">
        <v>3</v>
      </c>
      <c r="G17" s="12">
        <v>8</v>
      </c>
      <c r="I17" s="13" t="s">
        <v>256</v>
      </c>
      <c r="K17">
        <v>1165.69</v>
      </c>
    </row>
    <row r="18" spans="2:15" x14ac:dyDescent="0.25">
      <c r="D18" t="s">
        <v>0</v>
      </c>
      <c r="E18" t="s">
        <v>16</v>
      </c>
      <c r="F18" s="12">
        <v>4</v>
      </c>
      <c r="G18" s="12">
        <v>6</v>
      </c>
      <c r="I18" s="13" t="s">
        <v>257</v>
      </c>
      <c r="K18">
        <v>880</v>
      </c>
    </row>
    <row r="19" spans="2:15" x14ac:dyDescent="0.25">
      <c r="L19" s="11">
        <f>SUM(K17:K18)</f>
        <v>2045.69</v>
      </c>
      <c r="O19">
        <v>2045.69</v>
      </c>
    </row>
    <row r="20" spans="2:15" x14ac:dyDescent="0.25">
      <c r="B20" s="12">
        <v>5</v>
      </c>
      <c r="C20" s="12" t="s">
        <v>243</v>
      </c>
      <c r="D20" t="s">
        <v>246</v>
      </c>
      <c r="E20" t="s">
        <v>251</v>
      </c>
      <c r="F20" s="12">
        <v>4</v>
      </c>
      <c r="G20" s="12">
        <v>6</v>
      </c>
      <c r="I20" s="13" t="s">
        <v>257</v>
      </c>
      <c r="K20">
        <v>451.76</v>
      </c>
    </row>
    <row r="21" spans="2:15" x14ac:dyDescent="0.25">
      <c r="D21" t="s">
        <v>6</v>
      </c>
      <c r="E21" t="s">
        <v>251</v>
      </c>
      <c r="F21" s="12">
        <v>3</v>
      </c>
      <c r="G21" s="12">
        <v>12</v>
      </c>
      <c r="I21" s="13" t="s">
        <v>258</v>
      </c>
      <c r="K21">
        <v>94.88</v>
      </c>
    </row>
    <row r="22" spans="2:15" x14ac:dyDescent="0.25">
      <c r="D22" t="s">
        <v>247</v>
      </c>
      <c r="E22" t="s">
        <v>251</v>
      </c>
      <c r="F22" s="12">
        <v>4</v>
      </c>
      <c r="G22" s="12">
        <v>10</v>
      </c>
      <c r="K22" s="11">
        <v>251.76</v>
      </c>
    </row>
    <row r="23" spans="2:15" x14ac:dyDescent="0.25">
      <c r="K23" s="11"/>
      <c r="L23" s="11">
        <f>SUM(K20:K22)</f>
        <v>798.4</v>
      </c>
      <c r="O23">
        <v>798.4</v>
      </c>
    </row>
    <row r="25" spans="2:15" x14ac:dyDescent="0.25">
      <c r="B25" s="12">
        <v>6</v>
      </c>
      <c r="C25" s="12" t="s">
        <v>234</v>
      </c>
      <c r="D25" t="s">
        <v>235</v>
      </c>
      <c r="E25" t="s">
        <v>236</v>
      </c>
      <c r="F25" s="12">
        <v>3</v>
      </c>
      <c r="G25" s="12">
        <v>12</v>
      </c>
      <c r="I25" s="13" t="s">
        <v>259</v>
      </c>
      <c r="K25">
        <v>140.11000000000001</v>
      </c>
    </row>
    <row r="26" spans="2:15" x14ac:dyDescent="0.25">
      <c r="D26" t="s">
        <v>239</v>
      </c>
      <c r="E26" t="s">
        <v>240</v>
      </c>
      <c r="F26" s="12">
        <v>3</v>
      </c>
      <c r="G26" s="12">
        <v>12</v>
      </c>
      <c r="K26">
        <v>91.46</v>
      </c>
    </row>
    <row r="27" spans="2:15" x14ac:dyDescent="0.25">
      <c r="D27" t="s">
        <v>239</v>
      </c>
      <c r="E27" t="s">
        <v>233</v>
      </c>
      <c r="F27" s="12">
        <v>3</v>
      </c>
      <c r="G27" s="12">
        <v>12</v>
      </c>
      <c r="K27">
        <v>91.46</v>
      </c>
    </row>
    <row r="28" spans="2:15" x14ac:dyDescent="0.25">
      <c r="D28" t="s">
        <v>239</v>
      </c>
      <c r="E28" t="s">
        <v>241</v>
      </c>
      <c r="F28" s="12">
        <v>3</v>
      </c>
      <c r="G28" s="12">
        <v>12</v>
      </c>
      <c r="L28" s="11">
        <f>SUM(K25:K27)</f>
        <v>323.02999999999997</v>
      </c>
      <c r="O28">
        <v>323.02999999999997</v>
      </c>
    </row>
    <row r="30" spans="2:15" x14ac:dyDescent="0.25">
      <c r="B30" s="12">
        <v>7</v>
      </c>
      <c r="C30" s="12" t="s">
        <v>248</v>
      </c>
      <c r="D30" t="s">
        <v>4</v>
      </c>
      <c r="E30" t="s">
        <v>251</v>
      </c>
      <c r="F30" s="12">
        <v>4</v>
      </c>
      <c r="G30" s="12">
        <v>12</v>
      </c>
      <c r="I30" s="13" t="s">
        <v>260</v>
      </c>
      <c r="K30">
        <v>149.27000000000001</v>
      </c>
    </row>
    <row r="31" spans="2:15" x14ac:dyDescent="0.25">
      <c r="D31" t="s">
        <v>5</v>
      </c>
      <c r="E31" t="s">
        <v>251</v>
      </c>
      <c r="F31" s="12">
        <v>3</v>
      </c>
      <c r="G31" s="12">
        <v>12</v>
      </c>
      <c r="K31">
        <v>215.96</v>
      </c>
    </row>
    <row r="32" spans="2:15" x14ac:dyDescent="0.25">
      <c r="L32" s="11">
        <f>SUM(K30:K31)</f>
        <v>365.23</v>
      </c>
      <c r="O32">
        <v>365.23</v>
      </c>
    </row>
    <row r="33" spans="2:15" x14ac:dyDescent="0.25">
      <c r="B33" s="12">
        <v>8</v>
      </c>
      <c r="C33" s="12" t="s">
        <v>248</v>
      </c>
      <c r="D33" t="s">
        <v>249</v>
      </c>
      <c r="E33" t="s">
        <v>251</v>
      </c>
      <c r="F33" s="12">
        <v>4</v>
      </c>
      <c r="G33" s="12">
        <v>12</v>
      </c>
      <c r="I33" s="13" t="s">
        <v>260</v>
      </c>
      <c r="K33">
        <v>157.6</v>
      </c>
    </row>
    <row r="34" spans="2:15" x14ac:dyDescent="0.25">
      <c r="D34" t="s">
        <v>250</v>
      </c>
      <c r="E34" t="s">
        <v>251</v>
      </c>
      <c r="F34" s="12">
        <v>3</v>
      </c>
      <c r="G34" s="12">
        <v>12</v>
      </c>
      <c r="K34">
        <v>144.4</v>
      </c>
    </row>
    <row r="35" spans="2:15" x14ac:dyDescent="0.25">
      <c r="L35" s="11">
        <f>SUM(K33:K34)</f>
        <v>302</v>
      </c>
      <c r="O35">
        <v>302</v>
      </c>
    </row>
    <row r="36" spans="2:15" x14ac:dyDescent="0.25">
      <c r="E36" t="s">
        <v>252</v>
      </c>
      <c r="L36" s="11">
        <v>700</v>
      </c>
      <c r="O36">
        <v>700</v>
      </c>
    </row>
    <row r="38" spans="2:15" x14ac:dyDescent="0.25">
      <c r="D38" t="s">
        <v>263</v>
      </c>
      <c r="E38" t="s">
        <v>262</v>
      </c>
      <c r="O38">
        <v>657.12</v>
      </c>
    </row>
    <row r="39" spans="2:15" x14ac:dyDescent="0.25">
      <c r="O39">
        <f>SUM(O5:O38)</f>
        <v>7271.1500000000005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="200" zoomScaleNormal="200" workbookViewId="0">
      <selection activeCell="E29" sqref="E29"/>
    </sheetView>
  </sheetViews>
  <sheetFormatPr defaultRowHeight="15" x14ac:dyDescent="0.25"/>
  <cols>
    <col min="2" max="2" width="27.85546875" customWidth="1"/>
  </cols>
  <sheetData>
    <row r="1" spans="1:5" x14ac:dyDescent="0.45">
      <c r="A1" t="s">
        <v>78</v>
      </c>
    </row>
    <row r="2" spans="1:5" x14ac:dyDescent="0.45">
      <c r="A2" t="s">
        <v>79</v>
      </c>
    </row>
    <row r="3" spans="1:5" x14ac:dyDescent="0.45">
      <c r="A3" t="s">
        <v>80</v>
      </c>
    </row>
    <row r="4" spans="1:5" x14ac:dyDescent="0.45">
      <c r="A4" t="s">
        <v>81</v>
      </c>
    </row>
    <row r="6" spans="1:5" x14ac:dyDescent="0.45">
      <c r="B6" t="s">
        <v>82</v>
      </c>
      <c r="D6">
        <v>41.25</v>
      </c>
    </row>
    <row r="7" spans="1:5" x14ac:dyDescent="0.45">
      <c r="B7" t="s">
        <v>83</v>
      </c>
      <c r="D7">
        <v>3.92</v>
      </c>
    </row>
    <row r="8" spans="1:5" x14ac:dyDescent="0.45">
      <c r="B8" t="s">
        <v>84</v>
      </c>
      <c r="D8">
        <v>1.98</v>
      </c>
    </row>
    <row r="9" spans="1:5" x14ac:dyDescent="0.45">
      <c r="B9" t="s">
        <v>85</v>
      </c>
      <c r="D9">
        <v>4.4000000000000004</v>
      </c>
    </row>
    <row r="10" spans="1:5" x14ac:dyDescent="0.45">
      <c r="B10" t="s">
        <v>86</v>
      </c>
      <c r="D10">
        <v>107.52</v>
      </c>
    </row>
    <row r="11" spans="1:5" x14ac:dyDescent="0.45">
      <c r="B11" t="s">
        <v>88</v>
      </c>
      <c r="D11">
        <v>12.45</v>
      </c>
    </row>
    <row r="12" spans="1:5" x14ac:dyDescent="0.45">
      <c r="B12" t="s">
        <v>87</v>
      </c>
      <c r="D12">
        <v>5.78</v>
      </c>
    </row>
    <row r="13" spans="1:5" x14ac:dyDescent="0.45">
      <c r="E13">
        <f>SUM(D6:D12)</f>
        <v>177.29999999999998</v>
      </c>
    </row>
    <row r="14" spans="1:5" x14ac:dyDescent="0.45">
      <c r="A14">
        <v>9</v>
      </c>
      <c r="B14" t="s">
        <v>90</v>
      </c>
      <c r="C14">
        <v>18.96</v>
      </c>
      <c r="D14">
        <f>(A14*C14)</f>
        <v>170.64000000000001</v>
      </c>
    </row>
    <row r="15" spans="1:5" x14ac:dyDescent="0.45">
      <c r="A15">
        <v>21</v>
      </c>
      <c r="B15" t="s">
        <v>89</v>
      </c>
      <c r="C15">
        <v>16.75</v>
      </c>
      <c r="D15">
        <f t="shared" ref="D15:D28" si="0">(A15*C15)</f>
        <v>351.75</v>
      </c>
    </row>
    <row r="16" spans="1:5" x14ac:dyDescent="0.45">
      <c r="A16">
        <v>8</v>
      </c>
      <c r="B16" t="s">
        <v>91</v>
      </c>
      <c r="C16">
        <v>3.25</v>
      </c>
      <c r="D16">
        <f t="shared" si="0"/>
        <v>26</v>
      </c>
    </row>
    <row r="17" spans="1:5" x14ac:dyDescent="0.45">
      <c r="A17">
        <v>1</v>
      </c>
      <c r="B17" t="s">
        <v>100</v>
      </c>
      <c r="C17">
        <v>2.6</v>
      </c>
      <c r="D17">
        <f t="shared" si="0"/>
        <v>2.6</v>
      </c>
    </row>
    <row r="18" spans="1:5" x14ac:dyDescent="0.45">
      <c r="A18">
        <v>3</v>
      </c>
      <c r="B18" t="s">
        <v>101</v>
      </c>
      <c r="C18">
        <v>5.74</v>
      </c>
      <c r="D18">
        <f t="shared" si="0"/>
        <v>17.22</v>
      </c>
    </row>
    <row r="19" spans="1:5" x14ac:dyDescent="0.45">
      <c r="A19">
        <v>6</v>
      </c>
      <c r="B19" t="s">
        <v>103</v>
      </c>
      <c r="C19">
        <v>3.48</v>
      </c>
      <c r="D19">
        <f t="shared" si="0"/>
        <v>20.88</v>
      </c>
    </row>
    <row r="20" spans="1:5" x14ac:dyDescent="0.45">
      <c r="B20" t="s">
        <v>92</v>
      </c>
      <c r="C20">
        <v>2.48</v>
      </c>
      <c r="D20">
        <f t="shared" si="0"/>
        <v>0</v>
      </c>
    </row>
    <row r="21" spans="1:5" x14ac:dyDescent="0.45">
      <c r="A21">
        <v>3</v>
      </c>
      <c r="B21" t="s">
        <v>98</v>
      </c>
      <c r="C21">
        <v>3.68</v>
      </c>
      <c r="D21">
        <f t="shared" si="0"/>
        <v>11.040000000000001</v>
      </c>
    </row>
    <row r="22" spans="1:5" x14ac:dyDescent="0.45">
      <c r="A22">
        <v>5</v>
      </c>
      <c r="B22" t="s">
        <v>99</v>
      </c>
      <c r="C22">
        <v>2.12</v>
      </c>
      <c r="D22">
        <f t="shared" si="0"/>
        <v>10.600000000000001</v>
      </c>
    </row>
    <row r="23" spans="1:5" x14ac:dyDescent="0.45">
      <c r="A23">
        <v>8</v>
      </c>
      <c r="B23" t="s">
        <v>93</v>
      </c>
      <c r="C23">
        <v>5.78</v>
      </c>
      <c r="D23">
        <f t="shared" si="0"/>
        <v>46.24</v>
      </c>
    </row>
    <row r="24" spans="1:5" x14ac:dyDescent="0.25">
      <c r="A24">
        <v>15</v>
      </c>
      <c r="B24" t="s">
        <v>94</v>
      </c>
      <c r="C24">
        <v>5.78</v>
      </c>
      <c r="D24">
        <f t="shared" si="0"/>
        <v>86.7</v>
      </c>
    </row>
    <row r="25" spans="1:5" x14ac:dyDescent="0.25">
      <c r="A25">
        <v>15</v>
      </c>
      <c r="B25" t="s">
        <v>95</v>
      </c>
      <c r="C25">
        <v>4.96</v>
      </c>
      <c r="D25">
        <f t="shared" si="0"/>
        <v>74.400000000000006</v>
      </c>
    </row>
    <row r="26" spans="1:5" x14ac:dyDescent="0.25">
      <c r="A26">
        <v>3</v>
      </c>
      <c r="B26" t="s">
        <v>102</v>
      </c>
      <c r="C26">
        <v>18.989999999999998</v>
      </c>
      <c r="D26">
        <f t="shared" si="0"/>
        <v>56.97</v>
      </c>
    </row>
    <row r="27" spans="1:5" x14ac:dyDescent="0.25">
      <c r="A27">
        <v>15</v>
      </c>
      <c r="B27" t="s">
        <v>96</v>
      </c>
      <c r="C27">
        <v>6.18</v>
      </c>
      <c r="D27">
        <f t="shared" si="0"/>
        <v>92.699999999999989</v>
      </c>
    </row>
    <row r="28" spans="1:5" x14ac:dyDescent="0.25">
      <c r="A28">
        <v>7</v>
      </c>
      <c r="B28" t="s">
        <v>97</v>
      </c>
      <c r="C28">
        <v>2.95</v>
      </c>
      <c r="D28">
        <f t="shared" si="0"/>
        <v>20.650000000000002</v>
      </c>
    </row>
    <row r="29" spans="1:5" x14ac:dyDescent="0.25">
      <c r="E29">
        <f>SUM(D14:D28)</f>
        <v>988.39</v>
      </c>
    </row>
    <row r="33" spans="4:4" x14ac:dyDescent="0.25">
      <c r="D33">
        <f>SUM(D5:D32)</f>
        <v>1165.6900000000003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B23" sqref="B23"/>
    </sheetView>
  </sheetViews>
  <sheetFormatPr defaultRowHeight="15" x14ac:dyDescent="0.25"/>
  <cols>
    <col min="2" max="2" width="27.28515625" customWidth="1"/>
    <col min="4" max="4" width="9" style="11"/>
  </cols>
  <sheetData>
    <row r="1" spans="1:4" x14ac:dyDescent="0.45">
      <c r="A1" t="s">
        <v>116</v>
      </c>
    </row>
    <row r="2" spans="1:4" x14ac:dyDescent="0.45">
      <c r="A2" t="s">
        <v>117</v>
      </c>
    </row>
    <row r="3" spans="1:4" x14ac:dyDescent="0.45">
      <c r="A3" t="s">
        <v>118</v>
      </c>
    </row>
    <row r="5" spans="1:4" x14ac:dyDescent="0.45">
      <c r="A5" t="s">
        <v>121</v>
      </c>
    </row>
    <row r="8" spans="1:4" x14ac:dyDescent="0.45">
      <c r="A8">
        <v>8</v>
      </c>
      <c r="B8" t="s">
        <v>119</v>
      </c>
      <c r="C8">
        <v>8.25</v>
      </c>
      <c r="D8" s="11">
        <f>SUM(A8*C8)</f>
        <v>66</v>
      </c>
    </row>
    <row r="9" spans="1:4" x14ac:dyDescent="0.45">
      <c r="A9">
        <v>320</v>
      </c>
      <c r="B9" t="s">
        <v>118</v>
      </c>
      <c r="C9">
        <v>0.93</v>
      </c>
      <c r="D9" s="11">
        <f t="shared" ref="D9:D23" si="0">SUM(A9*C9)</f>
        <v>297.60000000000002</v>
      </c>
    </row>
    <row r="10" spans="1:4" x14ac:dyDescent="0.45">
      <c r="A10">
        <v>14</v>
      </c>
      <c r="B10" t="s">
        <v>120</v>
      </c>
      <c r="C10">
        <v>2.81</v>
      </c>
      <c r="D10" s="11">
        <f t="shared" si="0"/>
        <v>39.340000000000003</v>
      </c>
    </row>
    <row r="11" spans="1:4" x14ac:dyDescent="0.45">
      <c r="A11">
        <v>7</v>
      </c>
      <c r="B11" t="s">
        <v>122</v>
      </c>
      <c r="C11">
        <v>0.98</v>
      </c>
      <c r="D11" s="11">
        <f t="shared" si="0"/>
        <v>6.8599999999999994</v>
      </c>
    </row>
    <row r="12" spans="1:4" x14ac:dyDescent="0.45">
      <c r="A12">
        <v>2</v>
      </c>
      <c r="B12" t="s">
        <v>123</v>
      </c>
      <c r="C12">
        <v>0.98</v>
      </c>
      <c r="D12" s="11">
        <f t="shared" si="0"/>
        <v>1.96</v>
      </c>
    </row>
    <row r="13" spans="1:4" x14ac:dyDescent="0.45">
      <c r="A13">
        <v>1</v>
      </c>
      <c r="B13" t="s">
        <v>124</v>
      </c>
      <c r="C13">
        <v>40</v>
      </c>
      <c r="D13" s="11">
        <f t="shared" si="0"/>
        <v>40</v>
      </c>
    </row>
    <row r="14" spans="1:4" x14ac:dyDescent="0.45">
      <c r="D14" s="11">
        <f t="shared" si="0"/>
        <v>0</v>
      </c>
    </row>
    <row r="15" spans="1:4" x14ac:dyDescent="0.45">
      <c r="D15" s="11">
        <f t="shared" si="0"/>
        <v>0</v>
      </c>
    </row>
    <row r="16" spans="1:4" x14ac:dyDescent="0.45">
      <c r="D16" s="11">
        <f t="shared" si="0"/>
        <v>0</v>
      </c>
    </row>
    <row r="17" spans="4:4" x14ac:dyDescent="0.45">
      <c r="D17" s="11">
        <f t="shared" si="0"/>
        <v>0</v>
      </c>
    </row>
    <row r="18" spans="4:4" x14ac:dyDescent="0.45">
      <c r="D18" s="11">
        <f t="shared" si="0"/>
        <v>0</v>
      </c>
    </row>
    <row r="19" spans="4:4" x14ac:dyDescent="0.45">
      <c r="D19" s="11">
        <f t="shared" si="0"/>
        <v>0</v>
      </c>
    </row>
    <row r="20" spans="4:4" x14ac:dyDescent="0.45">
      <c r="D20" s="11">
        <f t="shared" si="0"/>
        <v>0</v>
      </c>
    </row>
    <row r="21" spans="4:4" x14ac:dyDescent="0.45">
      <c r="D21" s="11">
        <f t="shared" si="0"/>
        <v>0</v>
      </c>
    </row>
    <row r="22" spans="4:4" x14ac:dyDescent="0.45">
      <c r="D22" s="11">
        <f t="shared" si="0"/>
        <v>0</v>
      </c>
    </row>
    <row r="23" spans="4:4" x14ac:dyDescent="0.45">
      <c r="D23" s="11">
        <f t="shared" si="0"/>
        <v>0</v>
      </c>
    </row>
    <row r="31" spans="4:4" x14ac:dyDescent="0.45">
      <c r="D31" s="11">
        <f>SUM(D8:D30)</f>
        <v>451.76000000000005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D24" sqref="D24"/>
    </sheetView>
  </sheetViews>
  <sheetFormatPr defaultRowHeight="15" x14ac:dyDescent="0.25"/>
  <cols>
    <col min="2" max="2" width="24.28515625" customWidth="1"/>
    <col min="4" max="4" width="9" style="11"/>
  </cols>
  <sheetData>
    <row r="1" spans="1:4" x14ac:dyDescent="0.45">
      <c r="A1" t="s">
        <v>125</v>
      </c>
    </row>
    <row r="2" spans="1:4" x14ac:dyDescent="0.45">
      <c r="A2" t="s">
        <v>126</v>
      </c>
    </row>
    <row r="3" spans="1:4" x14ac:dyDescent="0.45">
      <c r="A3" t="s">
        <v>127</v>
      </c>
    </row>
    <row r="5" spans="1:4" x14ac:dyDescent="0.45">
      <c r="A5" t="s">
        <v>162</v>
      </c>
    </row>
    <row r="8" spans="1:4" x14ac:dyDescent="0.45">
      <c r="A8">
        <v>320</v>
      </c>
      <c r="B8" t="s">
        <v>128</v>
      </c>
      <c r="C8">
        <v>0.5</v>
      </c>
      <c r="D8" s="11">
        <f>SUM(A8*C8)</f>
        <v>160</v>
      </c>
    </row>
    <row r="9" spans="1:4" x14ac:dyDescent="0.45">
      <c r="A9">
        <v>14</v>
      </c>
      <c r="B9" t="s">
        <v>129</v>
      </c>
      <c r="C9">
        <v>1.1399999999999999</v>
      </c>
      <c r="D9" s="11">
        <f t="shared" ref="D9:D18" si="0">SUM(A9*C9)</f>
        <v>15.959999999999999</v>
      </c>
    </row>
    <row r="10" spans="1:4" x14ac:dyDescent="0.45">
      <c r="A10">
        <v>1</v>
      </c>
      <c r="B10" t="s">
        <v>130</v>
      </c>
      <c r="C10">
        <v>40</v>
      </c>
      <c r="D10" s="11">
        <f t="shared" si="0"/>
        <v>40</v>
      </c>
    </row>
    <row r="11" spans="1:4" x14ac:dyDescent="0.45">
      <c r="D11" s="11">
        <f t="shared" si="0"/>
        <v>0</v>
      </c>
    </row>
    <row r="12" spans="1:4" x14ac:dyDescent="0.45">
      <c r="D12" s="11">
        <f t="shared" si="0"/>
        <v>0</v>
      </c>
    </row>
    <row r="13" spans="1:4" x14ac:dyDescent="0.45">
      <c r="D13" s="11">
        <f t="shared" si="0"/>
        <v>0</v>
      </c>
    </row>
    <row r="14" spans="1:4" x14ac:dyDescent="0.45">
      <c r="D14" s="11">
        <f t="shared" si="0"/>
        <v>0</v>
      </c>
    </row>
    <row r="15" spans="1:4" x14ac:dyDescent="0.45">
      <c r="D15" s="11">
        <f t="shared" si="0"/>
        <v>0</v>
      </c>
    </row>
    <row r="16" spans="1:4" x14ac:dyDescent="0.45">
      <c r="D16" s="11">
        <f t="shared" si="0"/>
        <v>0</v>
      </c>
    </row>
    <row r="17" spans="4:4" x14ac:dyDescent="0.45">
      <c r="D17" s="11">
        <f t="shared" si="0"/>
        <v>0</v>
      </c>
    </row>
    <row r="18" spans="4:4" x14ac:dyDescent="0.45">
      <c r="D18" s="11">
        <f t="shared" si="0"/>
        <v>0</v>
      </c>
    </row>
    <row r="24" spans="4:4" x14ac:dyDescent="0.45">
      <c r="D24" s="11">
        <f>SUM(D4:D23)</f>
        <v>215.96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B20" sqref="B20"/>
    </sheetView>
  </sheetViews>
  <sheetFormatPr defaultRowHeight="15" x14ac:dyDescent="0.25"/>
  <cols>
    <col min="2" max="2" width="25.28515625" customWidth="1"/>
    <col min="4" max="4" width="9" style="11"/>
  </cols>
  <sheetData>
    <row r="1" spans="1:4" x14ac:dyDescent="0.45">
      <c r="A1" t="s">
        <v>131</v>
      </c>
    </row>
    <row r="2" spans="1:4" x14ac:dyDescent="0.45">
      <c r="A2" t="s">
        <v>132</v>
      </c>
    </row>
    <row r="3" spans="1:4" x14ac:dyDescent="0.45">
      <c r="A3" t="s">
        <v>133</v>
      </c>
    </row>
    <row r="5" spans="1:4" x14ac:dyDescent="0.45">
      <c r="A5" t="s">
        <v>139</v>
      </c>
    </row>
    <row r="9" spans="1:4" x14ac:dyDescent="0.45">
      <c r="A9">
        <v>300</v>
      </c>
      <c r="B9" t="s">
        <v>134</v>
      </c>
      <c r="C9">
        <v>0.12130000000000001</v>
      </c>
      <c r="D9" s="11">
        <f>SUM(A9*C9)</f>
        <v>36.39</v>
      </c>
    </row>
    <row r="10" spans="1:4" x14ac:dyDescent="0.45">
      <c r="A10">
        <v>5</v>
      </c>
      <c r="B10" t="s">
        <v>135</v>
      </c>
      <c r="C10">
        <v>3.3</v>
      </c>
      <c r="D10" s="11">
        <f t="shared" ref="D10:D19" si="0">SUM(A10*C10)</f>
        <v>16.5</v>
      </c>
    </row>
    <row r="11" spans="1:4" x14ac:dyDescent="0.45">
      <c r="A11">
        <v>4</v>
      </c>
      <c r="B11" t="s">
        <v>136</v>
      </c>
      <c r="C11">
        <v>0.22</v>
      </c>
      <c r="D11" s="11">
        <f t="shared" si="0"/>
        <v>0.88</v>
      </c>
    </row>
    <row r="12" spans="1:4" x14ac:dyDescent="0.45">
      <c r="A12">
        <v>2</v>
      </c>
      <c r="B12" t="s">
        <v>137</v>
      </c>
      <c r="C12">
        <v>0.22</v>
      </c>
      <c r="D12" s="11">
        <f t="shared" si="0"/>
        <v>0.44</v>
      </c>
    </row>
    <row r="13" spans="1:4" x14ac:dyDescent="0.45">
      <c r="A13">
        <v>1</v>
      </c>
      <c r="B13" t="s">
        <v>130</v>
      </c>
      <c r="C13">
        <v>40</v>
      </c>
      <c r="D13" s="11">
        <f t="shared" si="0"/>
        <v>40</v>
      </c>
    </row>
    <row r="14" spans="1:4" x14ac:dyDescent="0.45">
      <c r="A14">
        <v>10</v>
      </c>
      <c r="B14" t="s">
        <v>138</v>
      </c>
      <c r="C14">
        <v>0.16</v>
      </c>
      <c r="D14" s="11">
        <f t="shared" si="0"/>
        <v>1.6</v>
      </c>
    </row>
    <row r="15" spans="1:4" x14ac:dyDescent="0.45">
      <c r="A15">
        <v>1</v>
      </c>
      <c r="B15" t="s">
        <v>140</v>
      </c>
      <c r="C15">
        <v>37.5</v>
      </c>
      <c r="D15" s="11">
        <f t="shared" si="0"/>
        <v>37.5</v>
      </c>
    </row>
    <row r="16" spans="1:4" x14ac:dyDescent="0.45">
      <c r="A16">
        <v>14</v>
      </c>
      <c r="B16" t="s">
        <v>161</v>
      </c>
      <c r="C16">
        <v>1.1399999999999999</v>
      </c>
      <c r="D16" s="11">
        <f t="shared" si="0"/>
        <v>15.959999999999999</v>
      </c>
    </row>
    <row r="17" spans="4:4" x14ac:dyDescent="0.45">
      <c r="D17" s="11">
        <f t="shared" si="0"/>
        <v>0</v>
      </c>
    </row>
    <row r="18" spans="4:4" x14ac:dyDescent="0.45">
      <c r="D18" s="11">
        <f t="shared" si="0"/>
        <v>0</v>
      </c>
    </row>
    <row r="19" spans="4:4" x14ac:dyDescent="0.45">
      <c r="D19" s="11">
        <f t="shared" si="0"/>
        <v>0</v>
      </c>
    </row>
    <row r="27" spans="4:4" x14ac:dyDescent="0.45">
      <c r="D27" s="11">
        <f>SUM(D8:D26)</f>
        <v>149.27000000000001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A10" sqref="A10"/>
    </sheetView>
  </sheetViews>
  <sheetFormatPr defaultRowHeight="15" x14ac:dyDescent="0.25"/>
  <cols>
    <col min="2" max="2" width="19.7109375" customWidth="1"/>
    <col min="4" max="4" width="9" style="11"/>
  </cols>
  <sheetData>
    <row r="1" spans="1:4" x14ac:dyDescent="0.45">
      <c r="A1" t="s">
        <v>141</v>
      </c>
    </row>
    <row r="2" spans="1:4" x14ac:dyDescent="0.45">
      <c r="A2" t="s">
        <v>142</v>
      </c>
    </row>
    <row r="3" spans="1:4" x14ac:dyDescent="0.45">
      <c r="A3" t="s">
        <v>143</v>
      </c>
    </row>
    <row r="5" spans="1:4" x14ac:dyDescent="0.45">
      <c r="A5" t="s">
        <v>144</v>
      </c>
    </row>
    <row r="7" spans="1:4" x14ac:dyDescent="0.45">
      <c r="A7">
        <v>300</v>
      </c>
      <c r="B7" t="s">
        <v>145</v>
      </c>
      <c r="C7">
        <v>0.12130000000000001</v>
      </c>
      <c r="D7" s="11">
        <f>SUM(A7*C7)</f>
        <v>36.39</v>
      </c>
    </row>
    <row r="8" spans="1:4" x14ac:dyDescent="0.45">
      <c r="A8">
        <v>1</v>
      </c>
      <c r="B8" t="s">
        <v>146</v>
      </c>
      <c r="C8">
        <v>40</v>
      </c>
      <c r="D8" s="11">
        <f t="shared" ref="D8:D19" si="0">SUM(A8*C8)</f>
        <v>40</v>
      </c>
    </row>
    <row r="9" spans="1:4" x14ac:dyDescent="0.45">
      <c r="A9">
        <v>14</v>
      </c>
      <c r="B9" t="s">
        <v>147</v>
      </c>
      <c r="C9">
        <v>0.67</v>
      </c>
      <c r="D9" s="11">
        <f t="shared" si="0"/>
        <v>9.3800000000000008</v>
      </c>
    </row>
    <row r="10" spans="1:4" x14ac:dyDescent="0.45">
      <c r="D10" s="11">
        <f t="shared" si="0"/>
        <v>0</v>
      </c>
    </row>
    <row r="11" spans="1:4" x14ac:dyDescent="0.45">
      <c r="D11" s="11">
        <f t="shared" si="0"/>
        <v>0</v>
      </c>
    </row>
    <row r="12" spans="1:4" x14ac:dyDescent="0.45">
      <c r="D12" s="11">
        <f t="shared" si="0"/>
        <v>0</v>
      </c>
    </row>
    <row r="13" spans="1:4" x14ac:dyDescent="0.45">
      <c r="D13" s="11">
        <f t="shared" si="0"/>
        <v>0</v>
      </c>
    </row>
    <row r="14" spans="1:4" x14ac:dyDescent="0.45">
      <c r="D14" s="11">
        <f t="shared" si="0"/>
        <v>0</v>
      </c>
    </row>
    <row r="15" spans="1:4" x14ac:dyDescent="0.45">
      <c r="D15" s="11">
        <f t="shared" si="0"/>
        <v>0</v>
      </c>
    </row>
    <row r="16" spans="1:4" x14ac:dyDescent="0.45">
      <c r="D16" s="11">
        <f t="shared" si="0"/>
        <v>0</v>
      </c>
    </row>
    <row r="17" spans="4:4" x14ac:dyDescent="0.45">
      <c r="D17" s="11">
        <f t="shared" si="0"/>
        <v>0</v>
      </c>
    </row>
    <row r="18" spans="4:4" x14ac:dyDescent="0.45">
      <c r="D18" s="11">
        <f t="shared" si="0"/>
        <v>0</v>
      </c>
    </row>
    <row r="19" spans="4:4" x14ac:dyDescent="0.45">
      <c r="D19" s="11">
        <f t="shared" si="0"/>
        <v>0</v>
      </c>
    </row>
    <row r="25" spans="4:4" x14ac:dyDescent="0.45">
      <c r="D25" s="11">
        <f>SUM(D7:D24)</f>
        <v>85.77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5" sqref="A5"/>
    </sheetView>
  </sheetViews>
  <sheetFormatPr defaultRowHeight="15" x14ac:dyDescent="0.25"/>
  <cols>
    <col min="2" max="2" width="27.5703125" customWidth="1"/>
    <col min="4" max="4" width="9" style="11"/>
  </cols>
  <sheetData>
    <row r="1" spans="1:4" x14ac:dyDescent="0.45">
      <c r="A1" t="s">
        <v>148</v>
      </c>
    </row>
    <row r="2" spans="1:4" x14ac:dyDescent="0.45">
      <c r="A2" t="s">
        <v>149</v>
      </c>
    </row>
    <row r="3" spans="1:4" x14ac:dyDescent="0.45">
      <c r="A3" t="s">
        <v>150</v>
      </c>
    </row>
    <row r="5" spans="1:4" x14ac:dyDescent="0.45">
      <c r="A5" t="s">
        <v>163</v>
      </c>
    </row>
    <row r="7" spans="1:4" x14ac:dyDescent="0.45">
      <c r="A7">
        <v>270</v>
      </c>
      <c r="B7" t="s">
        <v>145</v>
      </c>
      <c r="C7">
        <v>0.12130000000000001</v>
      </c>
      <c r="D7" s="11">
        <f>SUM(A7*C7)</f>
        <v>32.751000000000005</v>
      </c>
    </row>
    <row r="8" spans="1:4" x14ac:dyDescent="0.45">
      <c r="A8">
        <v>16</v>
      </c>
      <c r="B8" t="s">
        <v>151</v>
      </c>
      <c r="C8">
        <v>0.67</v>
      </c>
      <c r="D8" s="11">
        <f t="shared" ref="D8:D18" si="0">SUM(A8*C8)</f>
        <v>10.72</v>
      </c>
    </row>
    <row r="9" spans="1:4" x14ac:dyDescent="0.45">
      <c r="A9">
        <v>1</v>
      </c>
      <c r="B9" t="s">
        <v>152</v>
      </c>
      <c r="C9">
        <v>5.36</v>
      </c>
      <c r="D9" s="11">
        <f t="shared" si="0"/>
        <v>5.36</v>
      </c>
    </row>
    <row r="10" spans="1:4" x14ac:dyDescent="0.45">
      <c r="A10">
        <v>1</v>
      </c>
      <c r="B10" t="s">
        <v>153</v>
      </c>
      <c r="C10">
        <v>0.99</v>
      </c>
      <c r="D10" s="11">
        <f t="shared" si="0"/>
        <v>0.99</v>
      </c>
    </row>
    <row r="11" spans="1:4" x14ac:dyDescent="0.45">
      <c r="A11">
        <v>2</v>
      </c>
      <c r="B11" t="s">
        <v>154</v>
      </c>
      <c r="C11">
        <v>2.5299999999999998</v>
      </c>
      <c r="D11" s="11">
        <f t="shared" si="0"/>
        <v>5.0599999999999996</v>
      </c>
    </row>
    <row r="12" spans="1:4" x14ac:dyDescent="0.45">
      <c r="A12">
        <v>1</v>
      </c>
      <c r="B12" t="s">
        <v>124</v>
      </c>
      <c r="C12">
        <v>40</v>
      </c>
      <c r="D12" s="11">
        <f t="shared" si="0"/>
        <v>40</v>
      </c>
    </row>
    <row r="13" spans="1:4" x14ac:dyDescent="0.45">
      <c r="D13" s="11">
        <f t="shared" si="0"/>
        <v>0</v>
      </c>
    </row>
    <row r="14" spans="1:4" x14ac:dyDescent="0.45">
      <c r="D14" s="11">
        <f t="shared" si="0"/>
        <v>0</v>
      </c>
    </row>
    <row r="15" spans="1:4" x14ac:dyDescent="0.45">
      <c r="D15" s="11">
        <f t="shared" si="0"/>
        <v>0</v>
      </c>
    </row>
    <row r="16" spans="1:4" x14ac:dyDescent="0.45">
      <c r="D16" s="11">
        <f t="shared" si="0"/>
        <v>0</v>
      </c>
    </row>
    <row r="17" spans="4:4" x14ac:dyDescent="0.45">
      <c r="D17" s="11">
        <f t="shared" si="0"/>
        <v>0</v>
      </c>
    </row>
    <row r="18" spans="4:4" x14ac:dyDescent="0.45">
      <c r="D18" s="11">
        <f t="shared" si="0"/>
        <v>0</v>
      </c>
    </row>
    <row r="24" spans="4:4" x14ac:dyDescent="0.45">
      <c r="D24" s="11">
        <f>SUM(D7:D23)</f>
        <v>94.881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A19" sqref="A19"/>
    </sheetView>
  </sheetViews>
  <sheetFormatPr defaultRowHeight="15" x14ac:dyDescent="0.25"/>
  <sheetData>
    <row r="1" spans="1:4" x14ac:dyDescent="0.25">
      <c r="A1" t="s">
        <v>261</v>
      </c>
    </row>
    <row r="6" spans="1:4" x14ac:dyDescent="0.25">
      <c r="A6" t="s">
        <v>164</v>
      </c>
      <c r="D6" s="11"/>
    </row>
    <row r="7" spans="1:4" x14ac:dyDescent="0.25">
      <c r="D7" s="11"/>
    </row>
    <row r="8" spans="1:4" x14ac:dyDescent="0.25">
      <c r="D8" s="11"/>
    </row>
    <row r="9" spans="1:4" x14ac:dyDescent="0.25">
      <c r="A9">
        <v>320</v>
      </c>
      <c r="B9" t="s">
        <v>134</v>
      </c>
      <c r="C9">
        <v>0.12130000000000001</v>
      </c>
      <c r="D9" s="11">
        <f>SUM(A9*C9)</f>
        <v>38.816000000000003</v>
      </c>
    </row>
    <row r="10" spans="1:4" x14ac:dyDescent="0.25">
      <c r="A10">
        <v>0</v>
      </c>
      <c r="B10" t="s">
        <v>157</v>
      </c>
      <c r="C10">
        <v>3.3</v>
      </c>
      <c r="D10" s="11">
        <f t="shared" ref="D10:D19" si="0">SUM(A10*C10)</f>
        <v>0</v>
      </c>
    </row>
    <row r="11" spans="1:4" x14ac:dyDescent="0.25">
      <c r="A11">
        <v>2</v>
      </c>
      <c r="B11" t="s">
        <v>152</v>
      </c>
      <c r="C11">
        <v>5.36</v>
      </c>
      <c r="D11" s="11">
        <f t="shared" si="0"/>
        <v>10.72</v>
      </c>
    </row>
    <row r="12" spans="1:4" x14ac:dyDescent="0.25">
      <c r="A12">
        <v>1</v>
      </c>
      <c r="B12" t="s">
        <v>158</v>
      </c>
      <c r="C12">
        <v>37.5</v>
      </c>
      <c r="D12" s="11">
        <f t="shared" si="0"/>
        <v>37.5</v>
      </c>
    </row>
    <row r="13" spans="1:4" x14ac:dyDescent="0.25">
      <c r="A13">
        <v>4</v>
      </c>
      <c r="B13" t="s">
        <v>159</v>
      </c>
      <c r="C13">
        <v>0.2</v>
      </c>
      <c r="D13" s="11">
        <f t="shared" si="0"/>
        <v>0.8</v>
      </c>
    </row>
    <row r="14" spans="1:4" x14ac:dyDescent="0.25">
      <c r="A14">
        <v>3</v>
      </c>
      <c r="B14" t="s">
        <v>160</v>
      </c>
      <c r="C14">
        <v>0.2</v>
      </c>
      <c r="D14" s="11">
        <f t="shared" si="0"/>
        <v>0.60000000000000009</v>
      </c>
    </row>
    <row r="15" spans="1:4" x14ac:dyDescent="0.25">
      <c r="A15">
        <v>14</v>
      </c>
      <c r="B15" t="s">
        <v>161</v>
      </c>
      <c r="C15">
        <v>1.1399999999999999</v>
      </c>
      <c r="D15" s="11">
        <f t="shared" si="0"/>
        <v>15.959999999999999</v>
      </c>
    </row>
    <row r="16" spans="1:4" x14ac:dyDescent="0.25">
      <c r="A16">
        <v>1</v>
      </c>
      <c r="B16" t="s">
        <v>130</v>
      </c>
      <c r="C16">
        <v>40</v>
      </c>
      <c r="D16" s="11">
        <f t="shared" si="0"/>
        <v>40</v>
      </c>
    </row>
    <row r="17" spans="4:4" x14ac:dyDescent="0.25">
      <c r="D17" s="11">
        <f t="shared" si="0"/>
        <v>0</v>
      </c>
    </row>
    <row r="18" spans="4:4" x14ac:dyDescent="0.25">
      <c r="D18" s="11">
        <f t="shared" si="0"/>
        <v>0</v>
      </c>
    </row>
    <row r="19" spans="4:4" x14ac:dyDescent="0.25">
      <c r="D19" s="11">
        <f t="shared" si="0"/>
        <v>0</v>
      </c>
    </row>
    <row r="20" spans="4:4" x14ac:dyDescent="0.25">
      <c r="D20" s="11"/>
    </row>
    <row r="21" spans="4:4" x14ac:dyDescent="0.25">
      <c r="D21" s="11"/>
    </row>
    <row r="22" spans="4:4" x14ac:dyDescent="0.25">
      <c r="D22" s="11"/>
    </row>
    <row r="23" spans="4:4" x14ac:dyDescent="0.25">
      <c r="D23" s="11"/>
    </row>
    <row r="24" spans="4:4" x14ac:dyDescent="0.25">
      <c r="D24" s="11"/>
    </row>
    <row r="25" spans="4:4" x14ac:dyDescent="0.25">
      <c r="D25" s="11">
        <f>SUM(D9:D24)</f>
        <v>144.39599999999999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5" sqref="A5:D24"/>
    </sheetView>
  </sheetViews>
  <sheetFormatPr defaultRowHeight="15" x14ac:dyDescent="0.25"/>
  <cols>
    <col min="2" max="2" width="22" customWidth="1"/>
    <col min="4" max="4" width="9" style="11"/>
  </cols>
  <sheetData>
    <row r="1" spans="1:4" x14ac:dyDescent="0.45">
      <c r="A1" t="s">
        <v>155</v>
      </c>
    </row>
    <row r="2" spans="1:4" x14ac:dyDescent="0.45">
      <c r="A2" t="s">
        <v>156</v>
      </c>
    </row>
    <row r="3" spans="1:4" x14ac:dyDescent="0.45">
      <c r="A3" t="s">
        <v>145</v>
      </c>
    </row>
    <row r="5" spans="1:4" x14ac:dyDescent="0.45">
      <c r="A5" t="s">
        <v>164</v>
      </c>
    </row>
    <row r="8" spans="1:4" x14ac:dyDescent="0.45">
      <c r="A8">
        <v>320</v>
      </c>
      <c r="B8" t="s">
        <v>134</v>
      </c>
      <c r="C8">
        <v>0.12130000000000001</v>
      </c>
      <c r="D8" s="11">
        <f>SUM(A8*C8)</f>
        <v>38.816000000000003</v>
      </c>
    </row>
    <row r="9" spans="1:4" x14ac:dyDescent="0.45">
      <c r="A9">
        <v>4</v>
      </c>
      <c r="B9" t="s">
        <v>157</v>
      </c>
      <c r="C9">
        <v>3.3</v>
      </c>
      <c r="D9" s="11">
        <f t="shared" ref="D9:D18" si="0">SUM(A9*C9)</f>
        <v>13.2</v>
      </c>
    </row>
    <row r="10" spans="1:4" x14ac:dyDescent="0.45">
      <c r="A10">
        <v>2</v>
      </c>
      <c r="B10" t="s">
        <v>152</v>
      </c>
      <c r="C10">
        <v>5.36</v>
      </c>
      <c r="D10" s="11">
        <f t="shared" si="0"/>
        <v>10.72</v>
      </c>
    </row>
    <row r="11" spans="1:4" x14ac:dyDescent="0.45">
      <c r="A11">
        <v>1</v>
      </c>
      <c r="B11" t="s">
        <v>158</v>
      </c>
      <c r="C11">
        <v>37.5</v>
      </c>
      <c r="D11" s="11">
        <f t="shared" si="0"/>
        <v>37.5</v>
      </c>
    </row>
    <row r="12" spans="1:4" x14ac:dyDescent="0.45">
      <c r="A12">
        <v>4</v>
      </c>
      <c r="B12" t="s">
        <v>159</v>
      </c>
      <c r="C12">
        <v>0.2</v>
      </c>
      <c r="D12" s="11">
        <f t="shared" si="0"/>
        <v>0.8</v>
      </c>
    </row>
    <row r="13" spans="1:4" x14ac:dyDescent="0.45">
      <c r="A13">
        <v>3</v>
      </c>
      <c r="B13" t="s">
        <v>160</v>
      </c>
      <c r="C13">
        <v>0.2</v>
      </c>
      <c r="D13" s="11">
        <f t="shared" si="0"/>
        <v>0.60000000000000009</v>
      </c>
    </row>
    <row r="14" spans="1:4" x14ac:dyDescent="0.45">
      <c r="A14">
        <v>14</v>
      </c>
      <c r="B14" t="s">
        <v>161</v>
      </c>
      <c r="C14">
        <v>1.1399999999999999</v>
      </c>
      <c r="D14" s="11">
        <f t="shared" si="0"/>
        <v>15.959999999999999</v>
      </c>
    </row>
    <row r="15" spans="1:4" x14ac:dyDescent="0.45">
      <c r="A15">
        <v>1</v>
      </c>
      <c r="B15" t="s">
        <v>130</v>
      </c>
      <c r="C15">
        <v>40</v>
      </c>
      <c r="D15" s="11">
        <f t="shared" si="0"/>
        <v>40</v>
      </c>
    </row>
    <row r="16" spans="1:4" x14ac:dyDescent="0.45">
      <c r="D16" s="11">
        <f t="shared" si="0"/>
        <v>0</v>
      </c>
    </row>
    <row r="17" spans="4:4" x14ac:dyDescent="0.45">
      <c r="D17" s="11">
        <f t="shared" si="0"/>
        <v>0</v>
      </c>
    </row>
    <row r="18" spans="4:4" x14ac:dyDescent="0.45">
      <c r="D18" s="11">
        <f t="shared" si="0"/>
        <v>0</v>
      </c>
    </row>
    <row r="24" spans="4:4" x14ac:dyDescent="0.45">
      <c r="D24" s="11">
        <f>SUM(D8:D23)</f>
        <v>157.596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Overview</vt:lpstr>
      <vt:lpstr>Air Compressor</vt:lpstr>
      <vt:lpstr>Belt Sander</vt:lpstr>
      <vt:lpstr>Planer</vt:lpstr>
      <vt:lpstr>Jointer</vt:lpstr>
      <vt:lpstr>Panel Saw</vt:lpstr>
      <vt:lpstr>Table Saw</vt:lpstr>
      <vt:lpstr>Shaper</vt:lpstr>
      <vt:lpstr>Band Saw</vt:lpstr>
      <vt:lpstr>Welding Area</vt:lpstr>
      <vt:lpstr>Paint Booth</vt:lpstr>
      <vt:lpstr>PowderCoating</vt:lpstr>
      <vt:lpstr>Ceramics</vt:lpstr>
      <vt:lpstr>Framing</vt:lpstr>
      <vt:lpstr>Metal Shop</vt:lpstr>
      <vt:lpstr>Dust Collector</vt:lpstr>
      <vt:lpstr>Bath Room</vt:lpstr>
      <vt:lpstr>MP Room</vt:lpstr>
      <vt:lpstr>Sponsers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dpainter</dc:creator>
  <cp:lastModifiedBy>Dave</cp:lastModifiedBy>
  <dcterms:created xsi:type="dcterms:W3CDTF">2018-05-03T13:53:02Z</dcterms:created>
  <dcterms:modified xsi:type="dcterms:W3CDTF">2018-06-19T14:44:20Z</dcterms:modified>
</cp:coreProperties>
</file>